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HJ\1_Physics\0_일반물리실험\일반물리실험_2학기\결과보고서 양식\2024\"/>
    </mc:Choice>
  </mc:AlternateContent>
  <xr:revisionPtr revIDLastSave="0" documentId="13_ncr:1_{AA7E5C1C-6FBD-4016-ABF2-85EF67138483}" xr6:coauthVersionLast="47" xr6:coauthVersionMax="47" xr10:uidLastSave="{00000000-0000-0000-0000-000000000000}"/>
  <bookViews>
    <workbookView xWindow="-120" yWindow="-120" windowWidth="29040" windowHeight="15840" xr2:uid="{65F8C8E4-597D-458A-ACE6-0E60971F8761}"/>
  </bookViews>
  <sheets>
    <sheet name="철심의 기능" sheetId="1" r:id="rId1"/>
    <sheet name="전압 변화 추이" sheetId="13" r:id="rId2"/>
    <sheet name="전류 변화 추이" sheetId="1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9" i="14" l="1"/>
  <c r="L9" i="14"/>
  <c r="L10" i="14" s="1"/>
  <c r="L11" i="14" s="1"/>
  <c r="L12" i="14" s="1"/>
  <c r="M9" i="14"/>
  <c r="K10" i="14"/>
  <c r="M10" i="14"/>
  <c r="M11" i="14" s="1"/>
  <c r="M12" i="14" s="1"/>
  <c r="K11" i="14"/>
  <c r="K12" i="14" s="1"/>
  <c r="AH43" i="14"/>
  <c r="AG43" i="14"/>
  <c r="AF43" i="14"/>
  <c r="AC43" i="14"/>
  <c r="AH42" i="14"/>
  <c r="AG42" i="14"/>
  <c r="AF42" i="14"/>
  <c r="AC42" i="14"/>
  <c r="AH41" i="14"/>
  <c r="AG41" i="14"/>
  <c r="AF41" i="14"/>
  <c r="AC41" i="14"/>
  <c r="AH40" i="14"/>
  <c r="AG40" i="14"/>
  <c r="AF40" i="14"/>
  <c r="AC40" i="14"/>
  <c r="AH39" i="14"/>
  <c r="AG39" i="14"/>
  <c r="AF39" i="14"/>
  <c r="AC39" i="14"/>
  <c r="AH38" i="14"/>
  <c r="AG38" i="14"/>
  <c r="AF38" i="14"/>
  <c r="AC38" i="14"/>
  <c r="AH37" i="14"/>
  <c r="AG37" i="14"/>
  <c r="AF37" i="14"/>
  <c r="AC37" i="14"/>
  <c r="AH36" i="14"/>
  <c r="AG36" i="14"/>
  <c r="AF36" i="14"/>
  <c r="AC36" i="14"/>
  <c r="AH35" i="14"/>
  <c r="AG35" i="14"/>
  <c r="AF35" i="14"/>
  <c r="AC35" i="14"/>
  <c r="AH34" i="14"/>
  <c r="AG34" i="14"/>
  <c r="AF34" i="14"/>
  <c r="AC34" i="14"/>
  <c r="AH33" i="14"/>
  <c r="AG33" i="14"/>
  <c r="AF33" i="14"/>
  <c r="AC33" i="14"/>
  <c r="AH32" i="14"/>
  <c r="AG32" i="14"/>
  <c r="AF32" i="14"/>
  <c r="AC32" i="14"/>
  <c r="AH31" i="14"/>
  <c r="AG31" i="14"/>
  <c r="AF31" i="14"/>
  <c r="AC31" i="14"/>
  <c r="AH30" i="14"/>
  <c r="AG30" i="14"/>
  <c r="AF30" i="14"/>
  <c r="AC30" i="14"/>
  <c r="AH29" i="14"/>
  <c r="AG29" i="14"/>
  <c r="AF29" i="14"/>
  <c r="AC29" i="14"/>
  <c r="AH28" i="14"/>
  <c r="AG28" i="14"/>
  <c r="AF28" i="14"/>
  <c r="AC28" i="14"/>
  <c r="AH27" i="14"/>
  <c r="AG27" i="14"/>
  <c r="AF27" i="14"/>
  <c r="AC27" i="14"/>
  <c r="AH26" i="14"/>
  <c r="AG26" i="14"/>
  <c r="AF26" i="14"/>
  <c r="AC26" i="14"/>
  <c r="AH25" i="14"/>
  <c r="AG25" i="14"/>
  <c r="AF25" i="14"/>
  <c r="AC25" i="14"/>
  <c r="AH24" i="14"/>
  <c r="AG24" i="14"/>
  <c r="AF24" i="14"/>
  <c r="AC24" i="14"/>
  <c r="AH23" i="14"/>
  <c r="AG23" i="14"/>
  <c r="AF23" i="14"/>
  <c r="AC23" i="14"/>
  <c r="AH22" i="14"/>
  <c r="AG22" i="14"/>
  <c r="AF22" i="14"/>
  <c r="AC22" i="14"/>
  <c r="AH21" i="14"/>
  <c r="AG21" i="14"/>
  <c r="AF21" i="14"/>
  <c r="AC21" i="14"/>
  <c r="AH20" i="14"/>
  <c r="AG20" i="14"/>
  <c r="AF20" i="14"/>
  <c r="AC20" i="14"/>
  <c r="AH19" i="14"/>
  <c r="AG19" i="14"/>
  <c r="AF19" i="14"/>
  <c r="AC19" i="14"/>
  <c r="AH18" i="14"/>
  <c r="AG18" i="14"/>
  <c r="AF18" i="14"/>
  <c r="AC18" i="14"/>
  <c r="AH17" i="14"/>
  <c r="AG17" i="14"/>
  <c r="AF17" i="14"/>
  <c r="AC17" i="14"/>
  <c r="AH16" i="14"/>
  <c r="AG16" i="14"/>
  <c r="AF16" i="14"/>
  <c r="AC16" i="14"/>
  <c r="AH15" i="14"/>
  <c r="AG15" i="14"/>
  <c r="AF15" i="14"/>
  <c r="AC15" i="14"/>
  <c r="AH14" i="14"/>
  <c r="AG14" i="14"/>
  <c r="AF14" i="14"/>
  <c r="AC14" i="14"/>
  <c r="AH13" i="14"/>
  <c r="AG13" i="14"/>
  <c r="AF13" i="14"/>
  <c r="AC13" i="14"/>
  <c r="AH12" i="14"/>
  <c r="AG12" i="14"/>
  <c r="AF12" i="14"/>
  <c r="AC12" i="14"/>
  <c r="AH11" i="14"/>
  <c r="AG11" i="14"/>
  <c r="AF11" i="14"/>
  <c r="AC11" i="14"/>
  <c r="AH10" i="14"/>
  <c r="AG10" i="14"/>
  <c r="AF10" i="14"/>
  <c r="AC10" i="14"/>
  <c r="AH9" i="14"/>
  <c r="AG9" i="14"/>
  <c r="AF9" i="14"/>
  <c r="AC9" i="14"/>
  <c r="AH8" i="14"/>
  <c r="AG8" i="14"/>
  <c r="AF8" i="14"/>
  <c r="AD8" i="14"/>
  <c r="AD9" i="14" s="1"/>
  <c r="AC8" i="14"/>
  <c r="AB8" i="14"/>
  <c r="AB9" i="14" s="1"/>
  <c r="AB10" i="14" s="1"/>
  <c r="AC6" i="13"/>
  <c r="AC5" i="13"/>
  <c r="AC7" i="13"/>
  <c r="AC8" i="13"/>
  <c r="AC9" i="13"/>
  <c r="AC10" i="13"/>
  <c r="AC11" i="13"/>
  <c r="AC12" i="13"/>
  <c r="AC13" i="13"/>
  <c r="AC14" i="13"/>
  <c r="AC15" i="13"/>
  <c r="AC16" i="13"/>
  <c r="AC17" i="13"/>
  <c r="AC18" i="13"/>
  <c r="AC19" i="13"/>
  <c r="AC20" i="13"/>
  <c r="AC21" i="13"/>
  <c r="AC22" i="13"/>
  <c r="AC23" i="13"/>
  <c r="AC24" i="13"/>
  <c r="AD5" i="13"/>
  <c r="AD6" i="13" s="1"/>
  <c r="AD7" i="13" s="1"/>
  <c r="AD8" i="13" s="1"/>
  <c r="AB5" i="13"/>
  <c r="AB6" i="13" s="1"/>
  <c r="AB7" i="13" s="1"/>
  <c r="AB8" i="13" s="1"/>
  <c r="AB9" i="13" s="1"/>
  <c r="AB10" i="13" s="1"/>
  <c r="AB11" i="13" s="1"/>
  <c r="AB12" i="13" s="1"/>
  <c r="AB13" i="13" s="1"/>
  <c r="AB14" i="13" s="1"/>
  <c r="AB15" i="13" s="1"/>
  <c r="AB16" i="13" s="1"/>
  <c r="AB17" i="13" s="1"/>
  <c r="AB18" i="13" s="1"/>
  <c r="AB19" i="13" s="1"/>
  <c r="AB20" i="13" s="1"/>
  <c r="AB21" i="13" s="1"/>
  <c r="AB22" i="13" s="1"/>
  <c r="AB23" i="13" s="1"/>
  <c r="AB24" i="13" s="1"/>
  <c r="AA5" i="13" l="1"/>
  <c r="AA8" i="14"/>
  <c r="AA6" i="13"/>
  <c r="AD9" i="13"/>
  <c r="AA8" i="13"/>
  <c r="AA7" i="13"/>
  <c r="G16" i="14"/>
  <c r="AA9" i="14"/>
  <c r="AD10" i="14"/>
  <c r="AD11" i="14" s="1"/>
  <c r="AD12" i="14" s="1"/>
  <c r="AD13" i="14" s="1"/>
  <c r="AD14" i="14" s="1"/>
  <c r="AD15" i="14" s="1"/>
  <c r="AD16" i="14" s="1"/>
  <c r="AD17" i="14" s="1"/>
  <c r="AD18" i="14" s="1"/>
  <c r="AD19" i="14" s="1"/>
  <c r="AD20" i="14" s="1"/>
  <c r="AD21" i="14" s="1"/>
  <c r="AD22" i="14" s="1"/>
  <c r="AD23" i="14" s="1"/>
  <c r="AD24" i="14" s="1"/>
  <c r="AD25" i="14" s="1"/>
  <c r="AD26" i="14" s="1"/>
  <c r="AD27" i="14" s="1"/>
  <c r="AD28" i="14" s="1"/>
  <c r="AD29" i="14" s="1"/>
  <c r="AD30" i="14" s="1"/>
  <c r="AD31" i="14" s="1"/>
  <c r="AD32" i="14" s="1"/>
  <c r="AD33" i="14" s="1"/>
  <c r="AD34" i="14" s="1"/>
  <c r="AD35" i="14" s="1"/>
  <c r="AD36" i="14" s="1"/>
  <c r="AD37" i="14" s="1"/>
  <c r="AD38" i="14" s="1"/>
  <c r="AD39" i="14" s="1"/>
  <c r="AD40" i="14" s="1"/>
  <c r="AD41" i="14" s="1"/>
  <c r="AD42" i="14" s="1"/>
  <c r="AD43" i="14" s="1"/>
  <c r="G17" i="14"/>
  <c r="AB11" i="14"/>
  <c r="M8" i="13"/>
  <c r="M9" i="13" s="1"/>
  <c r="L8" i="13"/>
  <c r="L9" i="13" s="1"/>
  <c r="K8" i="13"/>
  <c r="K9" i="13" s="1"/>
  <c r="AA10" i="14" l="1"/>
  <c r="AD10" i="13"/>
  <c r="AA9" i="13"/>
  <c r="AA11" i="14"/>
  <c r="AB12" i="14"/>
  <c r="G18" i="14"/>
  <c r="K10" i="13"/>
  <c r="L10" i="13"/>
  <c r="M10" i="13"/>
  <c r="G15" i="13"/>
  <c r="G16" i="13" l="1"/>
  <c r="AD11" i="13"/>
  <c r="AA10" i="13"/>
  <c r="AA12" i="14"/>
  <c r="AB13" i="14"/>
  <c r="G17" i="13"/>
  <c r="K11" i="13"/>
  <c r="L11" i="13"/>
  <c r="E20" i="13"/>
  <c r="M11" i="13"/>
  <c r="G18" i="13"/>
  <c r="AD12" i="13" l="1"/>
  <c r="AA11" i="13"/>
  <c r="G19" i="14"/>
  <c r="F21" i="14"/>
  <c r="E21" i="14"/>
  <c r="AB14" i="14"/>
  <c r="AA13" i="14"/>
  <c r="F20" i="13"/>
  <c r="D20" i="13"/>
  <c r="G20" i="14" l="1"/>
  <c r="AD13" i="13"/>
  <c r="AA12" i="13"/>
  <c r="D21" i="14"/>
  <c r="AB15" i="14"/>
  <c r="AA14" i="14"/>
  <c r="G19" i="13"/>
  <c r="AD14" i="13" l="1"/>
  <c r="AA13" i="13"/>
  <c r="AA15" i="14"/>
  <c r="AB16" i="14"/>
  <c r="AD15" i="13" l="1"/>
  <c r="AA14" i="13"/>
  <c r="AA16" i="14"/>
  <c r="AB17" i="14"/>
  <c r="AD16" i="13" l="1"/>
  <c r="AA15" i="13"/>
  <c r="AA17" i="14"/>
  <c r="AB18" i="14"/>
  <c r="AD17" i="13" l="1"/>
  <c r="AA16" i="13"/>
  <c r="AA18" i="14"/>
  <c r="AB19" i="14"/>
  <c r="AD18" i="13" l="1"/>
  <c r="AA17" i="13"/>
  <c r="AA19" i="14"/>
  <c r="AB20" i="14"/>
  <c r="AD19" i="13" l="1"/>
  <c r="AA18" i="13"/>
  <c r="AA20" i="14"/>
  <c r="AB21" i="14"/>
  <c r="AD20" i="13" l="1"/>
  <c r="AA19" i="13"/>
  <c r="AA21" i="14"/>
  <c r="AB22" i="14"/>
  <c r="AD21" i="13" l="1"/>
  <c r="AA20" i="13"/>
  <c r="AB23" i="14"/>
  <c r="AA22" i="14"/>
  <c r="AD22" i="13" l="1"/>
  <c r="AA21" i="13"/>
  <c r="AA23" i="14"/>
  <c r="AB24" i="14"/>
  <c r="AD23" i="13" l="1"/>
  <c r="AA22" i="13"/>
  <c r="AB25" i="14"/>
  <c r="AA24" i="14"/>
  <c r="AD24" i="13" l="1"/>
  <c r="AA24" i="13" s="1"/>
  <c r="AA23" i="13"/>
  <c r="AA25" i="14"/>
  <c r="AB26" i="14"/>
  <c r="AB27" i="14" l="1"/>
  <c r="AA26" i="14"/>
  <c r="AA27" i="14" l="1"/>
  <c r="AB28" i="14"/>
  <c r="AB29" i="14" l="1"/>
  <c r="AA28" i="14"/>
  <c r="AB30" i="14" l="1"/>
  <c r="AA29" i="14"/>
  <c r="AA30" i="14" l="1"/>
  <c r="AB31" i="14"/>
  <c r="AB32" i="14" l="1"/>
  <c r="AA31" i="14"/>
  <c r="AA32" i="14" l="1"/>
  <c r="AB33" i="14"/>
  <c r="AB34" i="14" l="1"/>
  <c r="AA33" i="14"/>
  <c r="AA34" i="14" l="1"/>
  <c r="AB35" i="14"/>
  <c r="AB36" i="14" l="1"/>
  <c r="AA35" i="14"/>
  <c r="AA36" i="14" l="1"/>
  <c r="AB37" i="14"/>
  <c r="AA37" i="14" l="1"/>
  <c r="AB38" i="14"/>
  <c r="AB39" i="14" l="1"/>
  <c r="AA38" i="14"/>
  <c r="AA39" i="14" l="1"/>
  <c r="AB40" i="14"/>
  <c r="AB41" i="14" l="1"/>
  <c r="AA40" i="14"/>
  <c r="AA41" i="14" l="1"/>
  <c r="AB42" i="14"/>
  <c r="AB43" i="14" l="1"/>
  <c r="AA43" i="14" s="1"/>
  <c r="AA42" i="14"/>
</calcChain>
</file>

<file path=xl/sharedStrings.xml><?xml version="1.0" encoding="utf-8"?>
<sst xmlns="http://schemas.openxmlformats.org/spreadsheetml/2006/main" count="76" uniqueCount="38">
  <si>
    <t>3.1 철심의 기능</t>
    <phoneticPr fontId="2" type="noConversion"/>
  </si>
  <si>
    <r>
      <rPr>
        <i/>
        <sz val="11"/>
        <color theme="1"/>
        <rFont val="Cambria"/>
        <family val="1"/>
      </rPr>
      <t>N</t>
    </r>
    <r>
      <rPr>
        <vertAlign val="subscript"/>
        <sz val="11"/>
        <color theme="1"/>
        <rFont val="Cambria"/>
        <family val="1"/>
      </rPr>
      <t>1</t>
    </r>
    <r>
      <rPr>
        <sz val="11"/>
        <color theme="1"/>
        <rFont val="Cambria"/>
        <family val="1"/>
      </rPr>
      <t xml:space="preserve"> =</t>
    </r>
    <phoneticPr fontId="2" type="noConversion"/>
  </si>
  <si>
    <r>
      <rPr>
        <i/>
        <sz val="11"/>
        <color theme="1"/>
        <rFont val="Cambria"/>
        <family val="1"/>
      </rPr>
      <t>N</t>
    </r>
    <r>
      <rPr>
        <vertAlign val="subscript"/>
        <sz val="11"/>
        <color theme="1"/>
        <rFont val="Cambria"/>
        <family val="1"/>
      </rPr>
      <t>2</t>
    </r>
    <r>
      <rPr>
        <sz val="11"/>
        <color theme="1"/>
        <rFont val="Cambria"/>
        <family val="1"/>
      </rPr>
      <t xml:space="preserve"> =</t>
    </r>
    <phoneticPr fontId="2" type="noConversion"/>
  </si>
  <si>
    <r>
      <rPr>
        <i/>
        <sz val="11"/>
        <color theme="1"/>
        <rFont val="Cambria"/>
        <family val="1"/>
      </rPr>
      <t>V</t>
    </r>
    <r>
      <rPr>
        <vertAlign val="subscript"/>
        <sz val="11"/>
        <color theme="1"/>
        <rFont val="Cambria"/>
        <family val="1"/>
      </rPr>
      <t>1</t>
    </r>
    <phoneticPr fontId="2" type="noConversion"/>
  </si>
  <si>
    <r>
      <rPr>
        <i/>
        <sz val="11"/>
        <color theme="1"/>
        <rFont val="Cambria"/>
        <family val="1"/>
      </rPr>
      <t>V</t>
    </r>
    <r>
      <rPr>
        <vertAlign val="subscript"/>
        <sz val="11"/>
        <color theme="1"/>
        <rFont val="Cambria"/>
        <family val="1"/>
      </rPr>
      <t>2</t>
    </r>
    <phoneticPr fontId="2" type="noConversion"/>
  </si>
  <si>
    <t>5 V, 60Hz</t>
    <phoneticPr fontId="2" type="noConversion"/>
  </si>
  <si>
    <t>3.2 전압의 변화</t>
    <phoneticPr fontId="2" type="noConversion"/>
  </si>
  <si>
    <t>코일</t>
    <phoneticPr fontId="2" type="noConversion"/>
  </si>
  <si>
    <t>감은 횟수</t>
    <phoneticPr fontId="2" type="noConversion"/>
  </si>
  <si>
    <r>
      <rPr>
        <i/>
        <sz val="11"/>
        <color theme="1"/>
        <rFont val="Cambria"/>
        <family val="1"/>
      </rPr>
      <t>N</t>
    </r>
    <r>
      <rPr>
        <vertAlign val="subscript"/>
        <sz val="11"/>
        <color theme="1"/>
        <rFont val="Cambria"/>
        <family val="1"/>
      </rPr>
      <t>1</t>
    </r>
    <r>
      <rPr>
        <sz val="11"/>
        <color theme="1"/>
        <rFont val="Cambria"/>
        <family val="1"/>
      </rPr>
      <t xml:space="preserve"> </t>
    </r>
    <r>
      <rPr>
        <sz val="11"/>
        <color theme="1"/>
        <rFont val="맑은 고딕"/>
        <family val="3"/>
        <charset val="129"/>
        <scheme val="minor"/>
      </rPr>
      <t>(1차)</t>
    </r>
    <phoneticPr fontId="2" type="noConversion"/>
  </si>
  <si>
    <r>
      <rPr>
        <i/>
        <sz val="11"/>
        <color theme="1"/>
        <rFont val="Cambria"/>
        <family val="1"/>
      </rPr>
      <t>N</t>
    </r>
    <r>
      <rPr>
        <vertAlign val="subscript"/>
        <sz val="11"/>
        <color theme="1"/>
        <rFont val="Cambria"/>
        <family val="1"/>
      </rPr>
      <t>2</t>
    </r>
    <r>
      <rPr>
        <sz val="11"/>
        <color theme="1"/>
        <rFont val="Cambria"/>
        <family val="1"/>
      </rPr>
      <t xml:space="preserve"> </t>
    </r>
    <r>
      <rPr>
        <sz val="11"/>
        <color theme="1"/>
        <rFont val="맑은 고딕"/>
        <family val="3"/>
        <charset val="129"/>
        <scheme val="minor"/>
      </rPr>
      <t>(2차)</t>
    </r>
    <phoneticPr fontId="2" type="noConversion"/>
  </si>
  <si>
    <t>전압(V)</t>
    <phoneticPr fontId="2" type="noConversion"/>
  </si>
  <si>
    <t>3.3 전류의 변화</t>
    <phoneticPr fontId="2" type="noConversion"/>
  </si>
  <si>
    <t>전류(mA)</t>
    <phoneticPr fontId="2" type="noConversion"/>
  </si>
  <si>
    <r>
      <t xml:space="preserve"> - 2차 코일에 1</t>
    </r>
    <r>
      <rPr>
        <sz val="11"/>
        <color theme="1"/>
        <rFont val="맑은 고딕"/>
        <family val="3"/>
        <charset val="129"/>
      </rPr>
      <t>Ω 연결</t>
    </r>
    <phoneticPr fontId="2" type="noConversion"/>
  </si>
  <si>
    <t>3. 측정값</t>
    <phoneticPr fontId="2" type="noConversion"/>
  </si>
  <si>
    <t>실험 값</t>
    <phoneticPr fontId="2" type="noConversion"/>
  </si>
  <si>
    <t>이론 값</t>
    <phoneticPr fontId="2" type="noConversion"/>
  </si>
  <si>
    <t>평균</t>
    <phoneticPr fontId="2" type="noConversion"/>
  </si>
  <si>
    <r>
      <t xml:space="preserve">입력 전압 </t>
    </r>
    <r>
      <rPr>
        <i/>
        <sz val="11"/>
        <color theme="1"/>
        <rFont val="맑은 고딕"/>
        <family val="1"/>
        <charset val="129"/>
      </rPr>
      <t>V</t>
    </r>
    <r>
      <rPr>
        <sz val="11"/>
        <color theme="1"/>
        <rFont val="맑은 고딕"/>
        <family val="1"/>
        <charset val="129"/>
      </rPr>
      <t xml:space="preserve"> =</t>
    </r>
    <phoneticPr fontId="2" type="noConversion"/>
  </si>
  <si>
    <t xml:space="preserve"> No</t>
    <phoneticPr fontId="2" type="noConversion"/>
  </si>
  <si>
    <r>
      <rPr>
        <i/>
        <sz val="11"/>
        <color theme="1"/>
        <rFont val="Times New Roman"/>
        <family val="1"/>
      </rPr>
      <t xml:space="preserve">        U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맑은 고딕"/>
        <family val="2"/>
        <charset val="129"/>
      </rPr>
      <t>자형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맑은 고딕"/>
        <family val="2"/>
        <charset val="129"/>
      </rPr>
      <t>철심</t>
    </r>
    <r>
      <rPr>
        <sz val="11"/>
        <color theme="1"/>
        <rFont val="Times New Roman"/>
        <family val="1"/>
      </rPr>
      <t>(</t>
    </r>
    <r>
      <rPr>
        <sz val="11"/>
        <color theme="1"/>
        <rFont val="맑은 고딕"/>
        <family val="2"/>
        <charset val="129"/>
      </rPr>
      <t>적층</t>
    </r>
    <r>
      <rPr>
        <sz val="11"/>
        <color theme="1"/>
        <rFont val="Times New Roman"/>
        <family val="1"/>
      </rPr>
      <t>)</t>
    </r>
    <phoneticPr fontId="2" type="noConversion"/>
  </si>
  <si>
    <r>
      <rPr>
        <i/>
        <sz val="11"/>
        <color theme="1"/>
        <rFont val="Times New Roman"/>
        <family val="1"/>
      </rPr>
      <t xml:space="preserve">        I </t>
    </r>
    <r>
      <rPr>
        <sz val="11"/>
        <color theme="1"/>
        <rFont val="맑은 고딕"/>
        <family val="3"/>
        <charset val="129"/>
      </rPr>
      <t>자형</t>
    </r>
    <r>
      <rPr>
        <sz val="11"/>
        <color theme="1"/>
        <rFont val="Times New Roman"/>
        <family val="1"/>
      </rPr>
      <t xml:space="preserve"> + </t>
    </r>
    <r>
      <rPr>
        <i/>
        <sz val="11"/>
        <color theme="1"/>
        <rFont val="Times New Roman"/>
        <family val="1"/>
      </rPr>
      <t xml:space="preserve">U </t>
    </r>
    <r>
      <rPr>
        <sz val="11"/>
        <color theme="1"/>
        <rFont val="맑은 고딕"/>
        <family val="2"/>
        <charset val="129"/>
      </rPr>
      <t>자형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맑은 고딕"/>
        <family val="2"/>
        <charset val="129"/>
      </rPr>
      <t>철심</t>
    </r>
    <r>
      <rPr>
        <sz val="11"/>
        <color theme="1"/>
        <rFont val="Times New Roman"/>
        <family val="1"/>
      </rPr>
      <t>(</t>
    </r>
    <r>
      <rPr>
        <sz val="11"/>
        <color theme="1"/>
        <rFont val="맑은 고딕"/>
        <family val="2"/>
        <charset val="129"/>
      </rPr>
      <t>적층</t>
    </r>
    <r>
      <rPr>
        <sz val="11"/>
        <color theme="1"/>
        <rFont val="Times New Roman"/>
        <family val="1"/>
      </rPr>
      <t>)</t>
    </r>
    <phoneticPr fontId="2" type="noConversion"/>
  </si>
  <si>
    <r>
      <t xml:space="preserve">        </t>
    </r>
    <r>
      <rPr>
        <sz val="11"/>
        <color theme="1"/>
        <rFont val="맑은 고딕"/>
        <family val="2"/>
        <charset val="129"/>
      </rPr>
      <t>철심이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맑은 고딕"/>
        <family val="2"/>
        <charset val="129"/>
      </rPr>
      <t>없는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맑은 고딕"/>
        <family val="2"/>
        <charset val="129"/>
      </rPr>
      <t>경우</t>
    </r>
    <phoneticPr fontId="2" type="noConversion"/>
  </si>
  <si>
    <r>
      <rPr>
        <i/>
        <sz val="11"/>
        <color theme="1"/>
        <rFont val="Times New Roman"/>
        <family val="1"/>
      </rPr>
      <t xml:space="preserve">        I </t>
    </r>
    <r>
      <rPr>
        <sz val="11"/>
        <color theme="1"/>
        <rFont val="맑은 고딕"/>
        <family val="2"/>
        <charset val="129"/>
      </rPr>
      <t>자형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맑은 고딕"/>
        <family val="2"/>
        <charset val="129"/>
      </rPr>
      <t>철심</t>
    </r>
    <r>
      <rPr>
        <sz val="11"/>
        <color theme="1"/>
        <rFont val="Times New Roman"/>
        <family val="1"/>
      </rPr>
      <t>(</t>
    </r>
    <r>
      <rPr>
        <sz val="11"/>
        <color theme="1"/>
        <rFont val="맑은 고딕"/>
        <family val="2"/>
        <charset val="129"/>
      </rPr>
      <t>단일</t>
    </r>
    <r>
      <rPr>
        <sz val="11"/>
        <color theme="1"/>
        <rFont val="Times New Roman"/>
        <family val="1"/>
      </rPr>
      <t>)</t>
    </r>
    <phoneticPr fontId="2" type="noConversion"/>
  </si>
  <si>
    <r>
      <rPr>
        <i/>
        <sz val="11"/>
        <color theme="1"/>
        <rFont val="Times New Roman"/>
        <family val="1"/>
      </rPr>
      <t xml:space="preserve">        I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맑은 고딕"/>
        <family val="2"/>
        <charset val="129"/>
      </rPr>
      <t>자형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맑은 고딕"/>
        <family val="2"/>
        <charset val="129"/>
      </rPr>
      <t>철심</t>
    </r>
    <r>
      <rPr>
        <sz val="11"/>
        <color theme="1"/>
        <rFont val="Times New Roman"/>
        <family val="1"/>
      </rPr>
      <t>(</t>
    </r>
    <r>
      <rPr>
        <sz val="11"/>
        <color theme="1"/>
        <rFont val="맑은 고딕"/>
        <family val="2"/>
        <charset val="129"/>
      </rPr>
      <t>적층</t>
    </r>
    <r>
      <rPr>
        <sz val="11"/>
        <color theme="1"/>
        <rFont val="Times New Roman"/>
        <family val="1"/>
      </rPr>
      <t>)</t>
    </r>
    <phoneticPr fontId="2" type="noConversion"/>
  </si>
  <si>
    <t>:</t>
    <phoneticPr fontId="2" type="noConversion"/>
  </si>
  <si>
    <r>
      <t xml:space="preserve"> </t>
    </r>
    <r>
      <rPr>
        <i/>
        <sz val="11"/>
        <color theme="1"/>
        <rFont val="Times New Roman"/>
        <family val="1"/>
      </rPr>
      <t>U</t>
    </r>
    <phoneticPr fontId="2" type="noConversion"/>
  </si>
  <si>
    <r>
      <t xml:space="preserve"> </t>
    </r>
    <r>
      <rPr>
        <i/>
        <sz val="11"/>
        <color theme="1"/>
        <rFont val="Times New Roman"/>
        <family val="1"/>
      </rPr>
      <t>I2</t>
    </r>
    <phoneticPr fontId="2" type="noConversion"/>
  </si>
  <si>
    <r>
      <t xml:space="preserve"> </t>
    </r>
    <r>
      <rPr>
        <i/>
        <sz val="11"/>
        <color theme="1"/>
        <rFont val="Times New Roman"/>
        <family val="1"/>
      </rPr>
      <t>I1</t>
    </r>
    <phoneticPr fontId="2" type="noConversion"/>
  </si>
  <si>
    <r>
      <t xml:space="preserve"> </t>
    </r>
    <r>
      <rPr>
        <i/>
        <sz val="11"/>
        <color theme="1"/>
        <rFont val="Times New Roman"/>
        <family val="1"/>
      </rPr>
      <t>I2</t>
    </r>
    <r>
      <rPr>
        <sz val="11"/>
        <color theme="1"/>
        <rFont val="Times New Roman"/>
        <family val="1"/>
      </rPr>
      <t>+</t>
    </r>
    <r>
      <rPr>
        <i/>
        <sz val="11"/>
        <color theme="1"/>
        <rFont val="Times New Roman"/>
        <family val="1"/>
      </rPr>
      <t>U</t>
    </r>
    <phoneticPr fontId="2" type="noConversion"/>
  </si>
  <si>
    <t>철심 형태</t>
    <phoneticPr fontId="2" type="noConversion"/>
  </si>
  <si>
    <r>
      <rPr>
        <i/>
        <sz val="11"/>
        <color theme="1"/>
        <rFont val="Cambria"/>
        <family val="1"/>
      </rPr>
      <t>N</t>
    </r>
    <r>
      <rPr>
        <vertAlign val="subscript"/>
        <sz val="11"/>
        <color theme="1"/>
        <rFont val="Cambria"/>
        <family val="1"/>
      </rPr>
      <t>2</t>
    </r>
    <r>
      <rPr>
        <sz val="11"/>
        <color theme="1"/>
        <rFont val="Cambria"/>
        <family val="1"/>
      </rPr>
      <t xml:space="preserve"> </t>
    </r>
    <r>
      <rPr>
        <sz val="11"/>
        <color theme="1"/>
        <rFont val="맑은 고딕"/>
        <family val="3"/>
        <charset val="129"/>
        <scheme val="minor"/>
      </rPr>
      <t>(2차) 전압</t>
    </r>
    <r>
      <rPr>
        <sz val="11"/>
        <color theme="1"/>
        <rFont val="맑은 고딕"/>
        <family val="1"/>
        <charset val="129"/>
      </rPr>
      <t>효율(%)</t>
    </r>
    <phoneticPr fontId="2" type="noConversion"/>
  </si>
  <si>
    <r>
      <rPr>
        <i/>
        <sz val="11"/>
        <color theme="1"/>
        <rFont val="Cambria"/>
        <family val="1"/>
      </rPr>
      <t>N</t>
    </r>
    <r>
      <rPr>
        <vertAlign val="subscript"/>
        <sz val="11"/>
        <color theme="1"/>
        <rFont val="Cambria"/>
        <family val="1"/>
      </rPr>
      <t>2</t>
    </r>
    <r>
      <rPr>
        <sz val="11"/>
        <color theme="1"/>
        <rFont val="Cambria"/>
        <family val="1"/>
      </rPr>
      <t xml:space="preserve"> </t>
    </r>
    <r>
      <rPr>
        <sz val="11"/>
        <color theme="1"/>
        <rFont val="맑은 고딕"/>
        <family val="3"/>
        <charset val="129"/>
        <scheme val="minor"/>
      </rPr>
      <t>(2차) 전류효율(%)</t>
    </r>
    <phoneticPr fontId="2" type="noConversion"/>
  </si>
  <si>
    <r>
      <rPr>
        <i/>
        <sz val="11"/>
        <color theme="1"/>
        <rFont val="Cambria"/>
        <family val="1"/>
      </rPr>
      <t>N</t>
    </r>
    <r>
      <rPr>
        <vertAlign val="subscript"/>
        <sz val="11"/>
        <color theme="1"/>
        <rFont val="Cambria"/>
        <family val="1"/>
      </rPr>
      <t>2</t>
    </r>
    <r>
      <rPr>
        <sz val="11"/>
        <color theme="1"/>
        <rFont val="Cambria"/>
        <family val="1"/>
      </rPr>
      <t xml:space="preserve"> </t>
    </r>
    <r>
      <rPr>
        <sz val="11"/>
        <color theme="1"/>
        <rFont val="맑은 고딕"/>
        <family val="3"/>
        <charset val="129"/>
        <scheme val="minor"/>
      </rPr>
      <t xml:space="preserve">(2차) </t>
    </r>
    <phoneticPr fontId="2" type="noConversion"/>
  </si>
  <si>
    <r>
      <rPr>
        <i/>
        <sz val="11"/>
        <color theme="1"/>
        <rFont val="Cambria"/>
        <family val="1"/>
      </rPr>
      <t>V</t>
    </r>
    <r>
      <rPr>
        <vertAlign val="subscript"/>
        <sz val="11"/>
        <color theme="1"/>
        <rFont val="Cambria"/>
        <family val="1"/>
      </rPr>
      <t>2</t>
    </r>
    <r>
      <rPr>
        <sz val="11"/>
        <color theme="1"/>
        <rFont val="Cambria"/>
        <family val="1"/>
      </rPr>
      <t xml:space="preserve"> </t>
    </r>
    <r>
      <rPr>
        <sz val="11"/>
        <color theme="1"/>
        <rFont val="바탕"/>
        <family val="1"/>
        <charset val="129"/>
      </rPr>
      <t>효율</t>
    </r>
    <phoneticPr fontId="2" type="noConversion"/>
  </si>
  <si>
    <t>y =</t>
    <phoneticPr fontId="2" type="noConversion"/>
  </si>
  <si>
    <t>Ln(x)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</si>
</sst>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"/>
    <numFmt numFmtId="177" formatCode="0.0%"/>
    <numFmt numFmtId="178" formatCode="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Cambria"/>
      <family val="1"/>
    </font>
    <font>
      <i/>
      <sz val="11"/>
      <color theme="1"/>
      <name val="Cambria"/>
      <family val="1"/>
    </font>
    <font>
      <vertAlign val="subscript"/>
      <sz val="11"/>
      <color theme="1"/>
      <name val="Cambria"/>
      <family val="1"/>
    </font>
    <font>
      <sz val="11"/>
      <color theme="1"/>
      <name val="맑은 고딕"/>
      <family val="3"/>
      <charset val="129"/>
    </font>
    <font>
      <sz val="11"/>
      <color theme="1"/>
      <name val="Cambria"/>
      <family val="1"/>
      <charset val="129"/>
    </font>
    <font>
      <i/>
      <sz val="11"/>
      <color theme="1"/>
      <name val="맑은 고딕"/>
      <family val="1"/>
      <charset val="129"/>
    </font>
    <font>
      <sz val="11"/>
      <color theme="1"/>
      <name val="맑은 고딕"/>
      <family val="1"/>
      <charset val="129"/>
    </font>
    <font>
      <sz val="11"/>
      <color theme="1"/>
      <name val="Times New Roman"/>
      <family val="1"/>
    </font>
    <font>
      <sz val="11"/>
      <color theme="1"/>
      <name val="맑은 고딕"/>
      <family val="2"/>
      <charset val="129"/>
    </font>
    <font>
      <i/>
      <sz val="11"/>
      <color theme="1"/>
      <name val="Times New Roman"/>
      <family val="1"/>
    </font>
    <font>
      <sz val="11"/>
      <color theme="1"/>
      <name val="맑은 고딕"/>
      <family val="3"/>
      <charset val="129"/>
      <scheme val="major"/>
    </font>
    <font>
      <sz val="11"/>
      <color theme="1"/>
      <name val="바탕"/>
      <family val="1"/>
      <charset val="129"/>
    </font>
    <font>
      <sz val="10"/>
      <color rgb="FF59595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177" fontId="0" fillId="0" borderId="0" xfId="0" applyNumberFormat="1">
      <alignment vertical="center"/>
    </xf>
    <xf numFmtId="176" fontId="0" fillId="0" borderId="0" xfId="0" applyNumberFormat="1">
      <alignment vertical="center"/>
    </xf>
    <xf numFmtId="177" fontId="0" fillId="0" borderId="0" xfId="1" applyNumberFormat="1" applyFont="1">
      <alignment vertical="center"/>
    </xf>
    <xf numFmtId="0" fontId="4" fillId="0" borderId="0" xfId="0" applyFont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1" fillId="0" borderId="6" xfId="0" applyFont="1" applyBorder="1">
      <alignment vertical="center"/>
    </xf>
    <xf numFmtId="0" fontId="11" fillId="0" borderId="5" xfId="0" applyFont="1" applyBorder="1">
      <alignment vertical="center"/>
    </xf>
    <xf numFmtId="0" fontId="10" fillId="0" borderId="3" xfId="0" applyFont="1" applyBorder="1">
      <alignment vertical="center"/>
    </xf>
    <xf numFmtId="0" fontId="14" fillId="0" borderId="1" xfId="0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" fontId="0" fillId="0" borderId="21" xfId="0" applyNumberFormat="1" applyBorder="1" applyAlignment="1">
      <alignment horizontal="center" vertical="center"/>
    </xf>
    <xf numFmtId="177" fontId="0" fillId="0" borderId="1" xfId="1" applyNumberFormat="1" applyFont="1" applyBorder="1" applyAlignment="1">
      <alignment horizontal="center" vertical="center"/>
    </xf>
    <xf numFmtId="177" fontId="0" fillId="0" borderId="19" xfId="1" applyNumberFormat="1" applyFont="1" applyBorder="1" applyAlignment="1">
      <alignment horizontal="center" vertical="center"/>
    </xf>
    <xf numFmtId="177" fontId="0" fillId="0" borderId="2" xfId="1" applyNumberFormat="1" applyFont="1" applyBorder="1" applyAlignment="1">
      <alignment horizontal="center" vertical="center"/>
    </xf>
    <xf numFmtId="177" fontId="0" fillId="0" borderId="17" xfId="1" applyNumberFormat="1" applyFont="1" applyBorder="1" applyAlignment="1">
      <alignment horizontal="center" vertical="center"/>
    </xf>
    <xf numFmtId="177" fontId="0" fillId="0" borderId="28" xfId="0" applyNumberFormat="1" applyBorder="1" applyAlignment="1">
      <alignment horizontal="center" vertical="center"/>
    </xf>
    <xf numFmtId="177" fontId="0" fillId="0" borderId="29" xfId="0" applyNumberFormat="1" applyBorder="1" applyAlignment="1">
      <alignment horizontal="center" vertical="center"/>
    </xf>
    <xf numFmtId="0" fontId="0" fillId="0" borderId="26" xfId="0" applyBorder="1">
      <alignment vertical="center"/>
    </xf>
    <xf numFmtId="0" fontId="8" fillId="0" borderId="8" xfId="0" applyFont="1" applyBorder="1">
      <alignment vertical="center"/>
    </xf>
    <xf numFmtId="178" fontId="3" fillId="0" borderId="1" xfId="0" applyNumberFormat="1" applyFont="1" applyBorder="1" applyAlignment="1">
      <alignment horizontal="center" vertical="center"/>
    </xf>
    <xf numFmtId="178" fontId="3" fillId="0" borderId="2" xfId="0" applyNumberFormat="1" applyFont="1" applyBorder="1" applyAlignment="1">
      <alignment horizontal="center" vertical="center"/>
    </xf>
    <xf numFmtId="178" fontId="3" fillId="0" borderId="2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3" xfId="0" applyBorder="1">
      <alignment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0" fillId="0" borderId="19" xfId="0" applyBorder="1">
      <alignment vertical="center"/>
    </xf>
    <xf numFmtId="0" fontId="11" fillId="0" borderId="35" xfId="0" applyFont="1" applyBorder="1">
      <alignment vertical="center"/>
    </xf>
    <xf numFmtId="0" fontId="11" fillId="0" borderId="31" xfId="0" applyFont="1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13" fillId="0" borderId="6" xfId="0" applyFont="1" applyBorder="1">
      <alignment vertical="center"/>
    </xf>
    <xf numFmtId="0" fontId="16" fillId="0" borderId="0" xfId="0" applyFont="1" applyAlignment="1">
      <alignment horizontal="center" vertical="center" readingOrder="1"/>
    </xf>
    <xf numFmtId="2" fontId="0" fillId="0" borderId="0" xfId="0" applyNumberFormat="1">
      <alignment vertical="center"/>
    </xf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2" borderId="0" xfId="0" applyFill="1">
      <alignment vertical="center"/>
    </xf>
    <xf numFmtId="2" fontId="0" fillId="3" borderId="1" xfId="0" applyNumberFormat="1" applyFill="1" applyBorder="1" applyAlignment="1">
      <alignment horizontal="center" vertical="center"/>
    </xf>
    <xf numFmtId="2" fontId="0" fillId="3" borderId="19" xfId="0" applyNumberFormat="1" applyFill="1" applyBorder="1" applyAlignment="1">
      <alignment horizontal="center" vertical="center"/>
    </xf>
    <xf numFmtId="2" fontId="0" fillId="3" borderId="21" xfId="0" applyNumberFormat="1" applyFill="1" applyBorder="1" applyAlignment="1">
      <alignment horizontal="center" vertical="center"/>
    </xf>
    <xf numFmtId="2" fontId="0" fillId="3" borderId="22" xfId="0" applyNumberForma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0" borderId="3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1" fillId="0" borderId="34" xfId="0" applyFont="1" applyBorder="1">
      <alignment vertical="center"/>
    </xf>
    <xf numFmtId="0" fontId="11" fillId="0" borderId="5" xfId="0" applyFont="1" applyBorder="1">
      <alignment vertical="center"/>
    </xf>
    <xf numFmtId="0" fontId="11" fillId="0" borderId="30" xfId="0" applyFont="1" applyBorder="1">
      <alignment vertical="center"/>
    </xf>
    <xf numFmtId="0" fontId="11" fillId="0" borderId="35" xfId="0" applyFont="1" applyBorder="1">
      <alignment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177" fontId="0" fillId="0" borderId="4" xfId="1" applyNumberFormat="1" applyFont="1" applyBorder="1" applyAlignment="1">
      <alignment horizontal="center" vertical="center"/>
    </xf>
    <xf numFmtId="177" fontId="0" fillId="0" borderId="15" xfId="1" applyNumberFormat="1" applyFont="1" applyBorder="1" applyAlignment="1">
      <alignment horizontal="center" vertical="center"/>
    </xf>
    <xf numFmtId="177" fontId="0" fillId="0" borderId="36" xfId="1" applyNumberFormat="1" applyFont="1" applyBorder="1" applyAlignment="1">
      <alignment horizontal="center" vertical="center"/>
    </xf>
    <xf numFmtId="177" fontId="0" fillId="0" borderId="37" xfId="1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651829446859777"/>
          <c:y val="6.1854911578675613E-2"/>
          <c:w val="0.81933688484870604"/>
          <c:h val="0.729965147799148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'철심의 기능'!$G$5</c:f>
              <c:strCache>
                <c:ptCount val="1"/>
                <c:pt idx="0">
                  <c:v>V1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'철심의 기능'!$F$14:$F$18</c:f>
              <c:strCache>
                <c:ptCount val="5"/>
                <c:pt idx="0">
                  <c:v> No</c:v>
                </c:pt>
                <c:pt idx="1">
                  <c:v> I1</c:v>
                </c:pt>
                <c:pt idx="2">
                  <c:v> I2</c:v>
                </c:pt>
                <c:pt idx="3">
                  <c:v> U</c:v>
                </c:pt>
                <c:pt idx="4">
                  <c:v> I2+U</c:v>
                </c:pt>
              </c:strCache>
            </c:strRef>
          </c:cat>
          <c:val>
            <c:numRef>
              <c:f>'철심의 기능'!$G$6:$G$10</c:f>
              <c:numCache>
                <c:formatCode>General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0-5B89-40AB-96A8-95FFE9C10754}"/>
            </c:ext>
          </c:extLst>
        </c:ser>
        <c:ser>
          <c:idx val="1"/>
          <c:order val="1"/>
          <c:tx>
            <c:strRef>
              <c:f>'철심의 기능'!$H$5</c:f>
              <c:strCache>
                <c:ptCount val="1"/>
                <c:pt idx="0">
                  <c:v>V2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'철심의 기능'!$F$14:$F$18</c:f>
              <c:strCache>
                <c:ptCount val="5"/>
                <c:pt idx="0">
                  <c:v> No</c:v>
                </c:pt>
                <c:pt idx="1">
                  <c:v> I1</c:v>
                </c:pt>
                <c:pt idx="2">
                  <c:v> I2</c:v>
                </c:pt>
                <c:pt idx="3">
                  <c:v> U</c:v>
                </c:pt>
                <c:pt idx="4">
                  <c:v> I2+U</c:v>
                </c:pt>
              </c:strCache>
            </c:strRef>
          </c:cat>
          <c:val>
            <c:numRef>
              <c:f>'철심의 기능'!$H$6:$H$10</c:f>
              <c:numCache>
                <c:formatCode>General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1-5B89-40AB-96A8-95FFE9C107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20018223"/>
        <c:axId val="119999503"/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018223"/>
        <c:axId val="119999503"/>
        <c:extLst>
          <c:ext xmlns:c15="http://schemas.microsoft.com/office/drawing/2012/chart" uri="{02D57815-91ED-43cb-92C2-25804820EDAC}">
            <c15:filteredLine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'철심의 기능'!$G$13</c15:sqref>
                        </c15:formulaRef>
                      </c:ext>
                    </c:extLst>
                    <c:strCache>
                      <c:ptCount val="1"/>
                      <c:pt idx="0">
                        <c:v>V2 효율</c:v>
                      </c:pt>
                    </c:strCache>
                  </c:strRef>
                </c:tx>
                <c:spPr>
                  <a:ln w="19050" cap="rnd">
                    <a:solidFill>
                      <a:schemeClr val="bg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'철심의 기능'!$F$14:$F$18</c15:sqref>
                        </c15:formulaRef>
                      </c:ext>
                    </c:extLst>
                    <c:strCache>
                      <c:ptCount val="5"/>
                      <c:pt idx="0">
                        <c:v> No</c:v>
                      </c:pt>
                      <c:pt idx="1">
                        <c:v> I1</c:v>
                      </c:pt>
                      <c:pt idx="2">
                        <c:v> I2</c:v>
                      </c:pt>
                      <c:pt idx="3">
                        <c:v> U</c:v>
                      </c:pt>
                      <c:pt idx="4">
                        <c:v> I2+U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'철심의 기능'!$J$14:$J$18</c15:sqref>
                        </c15:formulaRef>
                      </c:ext>
                    </c:extLst>
                    <c:numCache>
                      <c:formatCode>0.0%</c:formatCode>
                      <c:ptCount val="5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5B89-40AB-96A8-95FFE9C10754}"/>
                  </c:ext>
                </c:extLst>
              </c15:ser>
            </c15:filteredLineSeries>
          </c:ext>
        </c:extLst>
      </c:lineChart>
      <c:catAx>
        <c:axId val="12001822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철심의 형태</a:t>
                </a:r>
              </a:p>
            </c:rich>
          </c:tx>
          <c:layout>
            <c:manualLayout>
              <c:xMode val="edge"/>
              <c:yMode val="edge"/>
              <c:x val="0.72923772094020012"/>
              <c:y val="0.8824263155630136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1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ko-KR"/>
          </a:p>
        </c:txPr>
        <c:crossAx val="119999503"/>
        <c:crosses val="autoZero"/>
        <c:auto val="0"/>
        <c:lblAlgn val="ctr"/>
        <c:lblOffset val="100"/>
        <c:noMultiLvlLbl val="0"/>
      </c:catAx>
      <c:valAx>
        <c:axId val="119999503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전압</a:t>
                </a:r>
                <a:r>
                  <a:rPr lang="en-US" altLang="ko-KR"/>
                  <a:t>(</a:t>
                </a:r>
                <a:r>
                  <a:rPr lang="en-US" altLang="ko-KR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V 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9.4969818913480889E-3"/>
              <c:y val="4.25258182933319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0018223"/>
        <c:crosses val="autoZero"/>
        <c:crossBetween val="between"/>
        <c:majorUnit val="1"/>
      </c:valAx>
      <c:spPr>
        <a:noFill/>
        <a:ln>
          <a:solidFill>
            <a:schemeClr val="bg2">
              <a:lumMod val="75000"/>
            </a:schemeClr>
          </a:solidFill>
        </a:ln>
        <a:effectLst/>
      </c:spPr>
    </c:plotArea>
    <c:legend>
      <c:legendPos val="b"/>
      <c:layout>
        <c:manualLayout>
          <c:xMode val="edge"/>
          <c:yMode val="edge"/>
          <c:x val="0.20072164186512384"/>
          <c:y val="6.0678542231401462E-2"/>
          <c:w val="0.13430189282554519"/>
          <c:h val="0.1579006927412761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1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bg2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b="1" baseline="0">
                <a:solidFill>
                  <a:schemeClr val="bg2">
                    <a:lumMod val="50000"/>
                  </a:schemeClr>
                </a:solidFill>
              </a:rPr>
              <a:t>전압 효율</a:t>
            </a:r>
            <a:endParaRPr lang="ko-KR" b="1">
              <a:solidFill>
                <a:schemeClr val="bg2">
                  <a:lumMod val="50000"/>
                </a:schemeClr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bg2">
                  <a:lumMod val="50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0.16960281145819089"/>
          <c:y val="0.17226851851851849"/>
          <c:w val="0.79350847851041761"/>
          <c:h val="0.61998432487605726"/>
        </c:manualLayout>
      </c:layout>
      <c:lineChart>
        <c:grouping val="standard"/>
        <c:varyColors val="0"/>
        <c:ser>
          <c:idx val="0"/>
          <c:order val="0"/>
          <c:tx>
            <c:strRef>
              <c:f>'전압 변화 추이'!$G$14</c:f>
              <c:strCache>
                <c:ptCount val="1"/>
                <c:pt idx="0">
                  <c:v>평균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chemeClr val="accent5"/>
              </a:solidFill>
              <a:ln w="9525">
                <a:solidFill>
                  <a:schemeClr val="accent5">
                    <a:lumMod val="50000"/>
                  </a:schemeClr>
                </a:solidFill>
              </a:ln>
              <a:effectLst/>
            </c:spPr>
          </c:marker>
          <c:trendline>
            <c:spPr>
              <a:ln w="25400" cap="rnd">
                <a:solidFill>
                  <a:srgbClr val="C00000"/>
                </a:solidFill>
                <a:prstDash val="solid"/>
              </a:ln>
              <a:effectLst/>
            </c:spPr>
            <c:trendlineType val="log"/>
            <c:dispRSqr val="0"/>
            <c:dispEq val="1"/>
            <c:trendlineLbl>
              <c:layout>
                <c:manualLayout>
                  <c:x val="-0.1111559997835638"/>
                  <c:y val="6.8665815200849329E-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</c:trendlineLbl>
          </c:trendline>
          <c:val>
            <c:numRef>
              <c:f>'전압 변화 추이'!$G$15:$G$19</c:f>
              <c:numCache>
                <c:formatCode>0.0%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EDC-472F-AF71-8EB4B09D09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0918207"/>
        <c:axId val="430915711"/>
      </c:lineChart>
      <c:catAx>
        <c:axId val="4309182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ko-KR" sz="1200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V</a:t>
                </a:r>
                <a:r>
                  <a:rPr lang="en-US" altLang="ko-KR" sz="1200" baseline="-25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1 </a:t>
                </a:r>
                <a:r>
                  <a:rPr lang="en-US" altLang="ko-KR" sz="12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(</a:t>
                </a:r>
                <a:r>
                  <a:rPr lang="en-US" altLang="ko-KR" sz="1200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V </a:t>
                </a:r>
                <a:r>
                  <a:rPr lang="en-US" altLang="ko-KR" sz="12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)</a:t>
                </a:r>
                <a:endParaRPr lang="ko-KR" alt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>
            <c:manualLayout>
              <c:xMode val="edge"/>
              <c:yMode val="edge"/>
              <c:x val="0.8647630508525711"/>
              <c:y val="0.8742355643044619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30915711"/>
        <c:crosses val="autoZero"/>
        <c:auto val="1"/>
        <c:lblAlgn val="ctr"/>
        <c:lblOffset val="100"/>
        <c:noMultiLvlLbl val="0"/>
      </c:catAx>
      <c:valAx>
        <c:axId val="430915711"/>
        <c:scaling>
          <c:orientation val="minMax"/>
          <c:max val="0.92"/>
          <c:min val="0.860000000000000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 sz="1200" b="0" i="1" u="none" strike="noStrike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V</a:t>
                </a:r>
                <a:r>
                  <a:rPr lang="en-US" altLang="ko-KR" sz="1200" b="0" i="0" u="none" strike="noStrike" baseline="-2500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ko-KR" sz="1200" b="0" i="0" u="none" strike="noStrike" baseline="0">
                    <a:effectLst/>
                  </a:rPr>
                  <a:t>  </a:t>
                </a:r>
                <a:r>
                  <a:rPr lang="ko-KR" altLang="ko-KR" sz="1200" b="0" i="0" baseline="0">
                    <a:effectLst/>
                  </a:rPr>
                  <a:t>효율</a:t>
                </a:r>
                <a:endParaRPr lang="ko-KR" altLang="ko-KR" sz="1200">
                  <a:effectLst/>
                </a:endParaRPr>
              </a:p>
            </c:rich>
          </c:tx>
          <c:layout>
            <c:manualLayout>
              <c:xMode val="edge"/>
              <c:yMode val="edge"/>
              <c:x val="1.8411021990550945E-3"/>
              <c:y val="0.1593671624380285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30918207"/>
        <c:crosses val="autoZero"/>
        <c:crossBetween val="midCat"/>
        <c:majorUnit val="2.0000000000000004E-2"/>
      </c:valAx>
      <c:spPr>
        <a:noFill/>
        <a:ln>
          <a:solidFill>
            <a:schemeClr val="bg2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en-US" altLang="ko-KR" sz="1800" b="0" i="1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V</a:t>
            </a:r>
            <a:r>
              <a:rPr lang="en-US" altLang="ko-KR" sz="1800" b="0" i="0" baseline="-2500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2</a:t>
            </a:r>
            <a:r>
              <a:rPr lang="en-US" altLang="ko-KR" sz="1800" b="0" i="0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  </a:t>
            </a:r>
            <a:r>
              <a:rPr lang="ko-KR" altLang="ko-KR" sz="1800" b="0" i="0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효율</a:t>
            </a:r>
            <a:r>
              <a:rPr lang="ko-KR" altLang="en-US" sz="1800" b="0" i="0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의 예상 추이</a:t>
            </a:r>
            <a:endParaRPr lang="ko-KR" altLang="ko-KR">
              <a:effectLst/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ko-K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25400" cap="rnd">
                <a:solidFill>
                  <a:srgbClr val="FF0000"/>
                </a:solidFill>
                <a:prstDash val="solid"/>
              </a:ln>
              <a:effectLst/>
            </c:spPr>
            <c:trendlineType val="log"/>
            <c:backward val="10"/>
            <c:dispRSqr val="0"/>
            <c:dispEq val="0"/>
          </c:trendline>
          <c:xVal>
            <c:numRef>
              <c:f>'전압 변화 추이'!$Z$5:$Z$25</c:f>
              <c:numCache>
                <c:formatCode>General</c:formatCode>
                <c:ptCount val="2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10</c:v>
                </c:pt>
                <c:pt idx="6">
                  <c:v>15</c:v>
                </c:pt>
                <c:pt idx="7">
                  <c:v>20</c:v>
                </c:pt>
                <c:pt idx="8">
                  <c:v>25</c:v>
                </c:pt>
                <c:pt idx="9">
                  <c:v>30</c:v>
                </c:pt>
                <c:pt idx="10">
                  <c:v>35</c:v>
                </c:pt>
                <c:pt idx="11">
                  <c:v>40</c:v>
                </c:pt>
                <c:pt idx="12">
                  <c:v>45</c:v>
                </c:pt>
                <c:pt idx="13">
                  <c:v>50</c:v>
                </c:pt>
                <c:pt idx="14">
                  <c:v>60</c:v>
                </c:pt>
                <c:pt idx="15">
                  <c:v>70</c:v>
                </c:pt>
                <c:pt idx="16">
                  <c:v>80</c:v>
                </c:pt>
                <c:pt idx="17">
                  <c:v>90</c:v>
                </c:pt>
                <c:pt idx="18">
                  <c:v>100</c:v>
                </c:pt>
                <c:pt idx="19">
                  <c:v>150</c:v>
                </c:pt>
              </c:numCache>
            </c:numRef>
          </c:xVal>
          <c:yVal>
            <c:numRef>
              <c:f>'전압 변화 추이'!$AA$5:$AA$25</c:f>
              <c:numCache>
                <c:formatCode>0.000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416-4AC4-AB91-8B53C04E9B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1438352"/>
        <c:axId val="1271439184"/>
      </c:scatterChart>
      <c:valAx>
        <c:axId val="1271438352"/>
        <c:scaling>
          <c:orientation val="minMax"/>
          <c:max val="15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ko-KR" sz="1200" b="0" i="1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V</a:t>
                </a:r>
                <a:r>
                  <a:rPr lang="en-US" altLang="ko-KR" sz="1200" b="0" i="0" baseline="-2500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1 </a:t>
                </a:r>
                <a:r>
                  <a:rPr lang="en-US" altLang="ko-KR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(</a:t>
                </a:r>
                <a:r>
                  <a:rPr lang="en-US" altLang="ko-KR" sz="1200" b="0" i="1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V </a:t>
                </a:r>
                <a:r>
                  <a:rPr lang="en-US" altLang="ko-KR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)</a:t>
                </a:r>
                <a:endParaRPr lang="ko-KR" altLang="ko-KR" sz="12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>
            <c:manualLayout>
              <c:xMode val="edge"/>
              <c:yMode val="edge"/>
              <c:x val="0.85055280504149655"/>
              <c:y val="0.8845225619593800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71439184"/>
        <c:crosses val="autoZero"/>
        <c:crossBetween val="midCat"/>
        <c:majorUnit val="50"/>
      </c:valAx>
      <c:valAx>
        <c:axId val="1271439184"/>
        <c:scaling>
          <c:orientation val="minMax"/>
          <c:min val="0.85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ko-KR" sz="1200" b="0" i="1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V</a:t>
                </a:r>
                <a:r>
                  <a:rPr lang="en-US" altLang="ko-KR" sz="1200" b="0" i="0" baseline="-2500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ko-KR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 </a:t>
                </a:r>
                <a:r>
                  <a:rPr lang="ko-KR" altLang="ko-KR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효율</a:t>
                </a:r>
                <a:endParaRPr lang="ko-KR" altLang="ko-KR" sz="12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>
            <c:manualLayout>
              <c:xMode val="edge"/>
              <c:yMode val="edge"/>
              <c:x val="2.7663668171904214E-3"/>
              <c:y val="0.2047239311383731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ko-KR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71438352"/>
        <c:crosses val="autoZero"/>
        <c:crossBetween val="midCat"/>
        <c:majorUnit val="5.000000000000001E-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 sz="1800" b="0" i="0" baseline="0">
                <a:effectLst/>
              </a:rPr>
              <a:t>N</a:t>
            </a:r>
            <a:r>
              <a:rPr lang="en-US" altLang="ko-KR" sz="1800" b="0" i="0" baseline="-25000">
                <a:effectLst/>
              </a:rPr>
              <a:t>2</a:t>
            </a:r>
            <a:r>
              <a:rPr lang="en-US" altLang="ko-KR" sz="1800" b="0" i="0" baseline="0">
                <a:effectLst/>
              </a:rPr>
              <a:t> </a:t>
            </a:r>
            <a:r>
              <a:rPr lang="ko-KR" altLang="en-US" sz="1800" b="0" i="0" baseline="0">
                <a:effectLst/>
              </a:rPr>
              <a:t>평균</a:t>
            </a:r>
            <a:endParaRPr lang="ko-KR" altLang="ko-KR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chemeClr val="accent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9050" cap="rnd">
                <a:solidFill>
                  <a:srgbClr val="0000FF"/>
                </a:solidFill>
                <a:prstDash val="solid"/>
              </a:ln>
              <a:effectLst/>
            </c:spPr>
            <c:trendlineType val="log"/>
            <c:forward val="10"/>
            <c:backward val="10"/>
            <c:dispRSqr val="0"/>
            <c:dispEq val="1"/>
            <c:trendlineLbl>
              <c:layout>
                <c:manualLayout>
                  <c:x val="-0.1665584788930701"/>
                  <c:y val="-3.6418094796973909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</c:trendlineLbl>
          </c:trendline>
          <c:xVal>
            <c:numRef>
              <c:f>'전류 변화 추이'!$C$16:$C$20</c:f>
              <c:numCache>
                <c:formatCode>0_ </c:formatCode>
                <c:ptCount val="5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</c:numCache>
            </c:numRef>
          </c:xVal>
          <c:yVal>
            <c:numRef>
              <c:f>'전류 변화 추이'!$G$16:$G$20</c:f>
              <c:numCache>
                <c:formatCode>0.0%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431-4B50-8DF8-A6162396BA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7055552"/>
        <c:axId val="967053056"/>
      </c:scatterChart>
      <c:valAx>
        <c:axId val="967055552"/>
        <c:scaling>
          <c:orientation val="minMax"/>
          <c:max val="6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전류</a:t>
                </a:r>
                <a:r>
                  <a:rPr lang="en-US" altLang="ko-KR"/>
                  <a:t>(mA)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83206306206450864"/>
              <c:y val="0.8487562965401618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67053056"/>
        <c:crosses val="autoZero"/>
        <c:crossBetween val="midCat"/>
        <c:minorUnit val="10"/>
      </c:valAx>
      <c:valAx>
        <c:axId val="967053056"/>
        <c:scaling>
          <c:orientation val="minMax"/>
          <c:min val="0.6500000000000001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효율</a:t>
                </a:r>
              </a:p>
            </c:rich>
          </c:tx>
          <c:layout>
            <c:manualLayout>
              <c:xMode val="edge"/>
              <c:yMode val="edge"/>
              <c:x val="5.9646703650753988E-3"/>
              <c:y val="0.2332613366267861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.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67055552"/>
        <c:crosses val="autoZero"/>
        <c:crossBetween val="midCat"/>
        <c:majorUnit val="5.000000000000001E-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 sz="1800" b="0" i="0" baseline="0">
                <a:effectLst/>
              </a:rPr>
              <a:t>N</a:t>
            </a:r>
            <a:r>
              <a:rPr lang="en-US" altLang="ko-KR" sz="1800" b="0" i="0" baseline="-25000">
                <a:effectLst/>
              </a:rPr>
              <a:t>2</a:t>
            </a:r>
            <a:r>
              <a:rPr lang="en-US" altLang="ko-KR" sz="1800" b="0" i="0" baseline="0">
                <a:effectLst/>
              </a:rPr>
              <a:t> </a:t>
            </a:r>
            <a:r>
              <a:rPr lang="ko-KR" altLang="ko-KR" sz="1800" b="0" i="0" baseline="0">
                <a:effectLst/>
              </a:rPr>
              <a:t>평균</a:t>
            </a:r>
            <a:r>
              <a:rPr lang="ko-KR" altLang="en-US" sz="1800" b="0" i="0" baseline="0">
                <a:effectLst/>
              </a:rPr>
              <a:t> 효율의 예상 추이 </a:t>
            </a:r>
            <a:endParaRPr lang="ko-KR" altLang="ko-KR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0.16618262147697044"/>
          <c:y val="0.24840978521390275"/>
          <c:w val="0.76766757222987858"/>
          <c:h val="0.51290410266255826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25400" cap="rnd">
                <a:solidFill>
                  <a:srgbClr val="0070C0"/>
                </a:solidFill>
                <a:prstDash val="solid"/>
              </a:ln>
              <a:effectLst/>
            </c:spPr>
            <c:trendlineType val="log"/>
            <c:dispRSqr val="0"/>
            <c:dispEq val="0"/>
          </c:trendline>
          <c:xVal>
            <c:numRef>
              <c:f>'전류 변화 추이'!$Z$8:$Z$23</c:f>
              <c:numCache>
                <c:formatCode>General</c:formatCode>
                <c:ptCount val="16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100</c:v>
                </c:pt>
                <c:pt idx="6">
                  <c:v>200</c:v>
                </c:pt>
                <c:pt idx="7">
                  <c:v>300</c:v>
                </c:pt>
                <c:pt idx="8">
                  <c:v>400</c:v>
                </c:pt>
                <c:pt idx="9">
                  <c:v>500</c:v>
                </c:pt>
                <c:pt idx="10">
                  <c:v>1000</c:v>
                </c:pt>
                <c:pt idx="11">
                  <c:v>2000</c:v>
                </c:pt>
                <c:pt idx="12">
                  <c:v>3000</c:v>
                </c:pt>
                <c:pt idx="13">
                  <c:v>4000</c:v>
                </c:pt>
                <c:pt idx="14">
                  <c:v>5000</c:v>
                </c:pt>
                <c:pt idx="15">
                  <c:v>10000</c:v>
                </c:pt>
              </c:numCache>
            </c:numRef>
          </c:xVal>
          <c:yVal>
            <c:numRef>
              <c:f>'전류 변화 추이'!$AA$8:$AA$23</c:f>
              <c:numCache>
                <c:formatCode>0.000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D70-45E3-BA62-968B0F757A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13065488"/>
        <c:axId val="1113069232"/>
      </c:scatterChart>
      <c:valAx>
        <c:axId val="1113065488"/>
        <c:scaling>
          <c:orientation val="minMax"/>
          <c:max val="10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ko-KR" sz="1200" b="0" i="0" baseline="0">
                    <a:effectLst/>
                  </a:rPr>
                  <a:t>전류</a:t>
                </a:r>
                <a:r>
                  <a:rPr lang="en-US" altLang="ko-KR" sz="1200" b="0" i="0" baseline="0">
                    <a:effectLst/>
                  </a:rPr>
                  <a:t>(mA)</a:t>
                </a:r>
                <a:endParaRPr lang="ko-KR" altLang="ko-KR" sz="1200">
                  <a:effectLst/>
                </a:endParaRPr>
              </a:p>
            </c:rich>
          </c:tx>
          <c:layout>
            <c:manualLayout>
              <c:xMode val="edge"/>
              <c:yMode val="edge"/>
              <c:x val="0.80907514677094661"/>
              <c:y val="0.849179106321746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2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13069232"/>
        <c:crosses val="autoZero"/>
        <c:crossBetween val="midCat"/>
      </c:valAx>
      <c:valAx>
        <c:axId val="1113069232"/>
        <c:scaling>
          <c:orientation val="minMax"/>
          <c:min val="0.7500000000000001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 sz="1200"/>
                  <a:t>효율</a:t>
                </a:r>
                <a:endParaRPr lang="en-US" altLang="ko-KR" sz="1200"/>
              </a:p>
            </c:rich>
          </c:tx>
          <c:layout>
            <c:manualLayout>
              <c:xMode val="edge"/>
              <c:yMode val="edge"/>
              <c:x val="0"/>
              <c:y val="0.232066652346727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130654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681038</xdr:colOff>
      <xdr:row>4</xdr:row>
      <xdr:rowOff>1</xdr:rowOff>
    </xdr:from>
    <xdr:to>
      <xdr:col>13</xdr:col>
      <xdr:colOff>485775</xdr:colOff>
      <xdr:row>14</xdr:row>
      <xdr:rowOff>190501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6AF644CA-ECD4-4DF6-9CDB-6A9F463A323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5149</xdr:colOff>
      <xdr:row>12</xdr:row>
      <xdr:rowOff>2956</xdr:rowOff>
    </xdr:from>
    <xdr:to>
      <xdr:col>16</xdr:col>
      <xdr:colOff>560295</xdr:colOff>
      <xdr:row>23</xdr:row>
      <xdr:rowOff>7327</xdr:rowOff>
    </xdr:to>
    <xdr:graphicFrame macro="">
      <xdr:nvGraphicFramePr>
        <xdr:cNvPr id="4" name="차트 3">
          <a:extLst>
            <a:ext uri="{FF2B5EF4-FFF2-40B4-BE49-F238E27FC236}">
              <a16:creationId xmlns:a16="http://schemas.microsoft.com/office/drawing/2014/main" id="{125449BE-2C54-4FCE-B60D-5ABBC0253E0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3203</xdr:colOff>
      <xdr:row>12</xdr:row>
      <xdr:rowOff>3448</xdr:rowOff>
    </xdr:from>
    <xdr:to>
      <xdr:col>24</xdr:col>
      <xdr:colOff>-1</xdr:colOff>
      <xdr:row>22</xdr:row>
      <xdr:rowOff>203475</xdr:rowOff>
    </xdr:to>
    <xdr:graphicFrame macro="">
      <xdr:nvGraphicFramePr>
        <xdr:cNvPr id="9" name="차트 8">
          <a:extLst>
            <a:ext uri="{FF2B5EF4-FFF2-40B4-BE49-F238E27FC236}">
              <a16:creationId xmlns:a16="http://schemas.microsoft.com/office/drawing/2014/main" id="{8974989C-B392-49AF-9181-9853B24509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657959</xdr:colOff>
      <xdr:row>13</xdr:row>
      <xdr:rowOff>2929</xdr:rowOff>
    </xdr:from>
    <xdr:to>
      <xdr:col>17</xdr:col>
      <xdr:colOff>0</xdr:colOff>
      <xdr:row>23</xdr:row>
      <xdr:rowOff>212480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42A59414-D8A1-49DF-901A-08FD5F8109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1625</xdr:colOff>
      <xdr:row>12</xdr:row>
      <xdr:rowOff>214001</xdr:rowOff>
    </xdr:from>
    <xdr:to>
      <xdr:col>24</xdr:col>
      <xdr:colOff>0</xdr:colOff>
      <xdr:row>23</xdr:row>
      <xdr:rowOff>168794</xdr:rowOff>
    </xdr:to>
    <xdr:graphicFrame macro="">
      <xdr:nvGraphicFramePr>
        <xdr:cNvPr id="4" name="차트 3">
          <a:extLst>
            <a:ext uri="{FF2B5EF4-FFF2-40B4-BE49-F238E27FC236}">
              <a16:creationId xmlns:a16="http://schemas.microsoft.com/office/drawing/2014/main" id="{E5704A9B-D020-46B9-81F0-9E36D7EC473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AFF3A-E917-4950-82E3-ED422C5DF147}">
  <dimension ref="B1:O21"/>
  <sheetViews>
    <sheetView tabSelected="1" workbookViewId="0">
      <selection activeCell="N28" sqref="N28"/>
    </sheetView>
  </sheetViews>
  <sheetFormatPr defaultRowHeight="16.5" x14ac:dyDescent="0.3"/>
  <cols>
    <col min="1" max="1" width="2.625" customWidth="1"/>
    <col min="2" max="3" width="7.625" customWidth="1"/>
    <col min="4" max="4" width="11.75" customWidth="1"/>
    <col min="5" max="5" width="1.875" bestFit="1" customWidth="1"/>
    <col min="6" max="6" width="7.625" customWidth="1"/>
    <col min="7" max="8" width="6.625" customWidth="1"/>
  </cols>
  <sheetData>
    <row r="1" spans="2:15" x14ac:dyDescent="0.3">
      <c r="B1" t="s">
        <v>15</v>
      </c>
    </row>
    <row r="2" spans="2:15" x14ac:dyDescent="0.3">
      <c r="B2" t="s">
        <v>0</v>
      </c>
    </row>
    <row r="3" spans="2:15" ht="17.25" x14ac:dyDescent="0.3">
      <c r="B3" s="10" t="s">
        <v>1</v>
      </c>
      <c r="C3" s="6">
        <v>400</v>
      </c>
      <c r="D3" s="10" t="s">
        <v>2</v>
      </c>
      <c r="E3" s="10"/>
      <c r="F3" s="6">
        <v>400</v>
      </c>
      <c r="G3" s="6" t="s">
        <v>19</v>
      </c>
      <c r="I3" s="3" t="s">
        <v>5</v>
      </c>
    </row>
    <row r="4" spans="2:15" ht="5.0999999999999996" customHeight="1" thickBot="1" x14ac:dyDescent="0.35">
      <c r="B4" s="1"/>
      <c r="D4" s="1"/>
      <c r="E4" s="1"/>
    </row>
    <row r="5" spans="2:15" ht="17.25" x14ac:dyDescent="0.3">
      <c r="B5" s="63" t="s">
        <v>31</v>
      </c>
      <c r="C5" s="64"/>
      <c r="D5" s="64"/>
      <c r="E5" s="38"/>
      <c r="F5" s="39"/>
      <c r="G5" s="40" t="s">
        <v>3</v>
      </c>
      <c r="H5" s="41" t="s">
        <v>4</v>
      </c>
      <c r="M5" s="2"/>
    </row>
    <row r="6" spans="2:15" x14ac:dyDescent="0.3">
      <c r="B6" s="65" t="s">
        <v>23</v>
      </c>
      <c r="C6" s="66"/>
      <c r="D6" s="66"/>
      <c r="E6" s="15" t="s">
        <v>26</v>
      </c>
      <c r="F6" s="14" t="s">
        <v>20</v>
      </c>
      <c r="G6" s="4"/>
      <c r="H6" s="42"/>
      <c r="I6" s="9"/>
      <c r="J6" s="9"/>
      <c r="N6" s="8"/>
      <c r="O6" s="8"/>
    </row>
    <row r="7" spans="2:15" x14ac:dyDescent="0.3">
      <c r="B7" s="65" t="s">
        <v>24</v>
      </c>
      <c r="C7" s="66"/>
      <c r="D7" s="66"/>
      <c r="E7" s="15" t="s">
        <v>26</v>
      </c>
      <c r="F7" s="14" t="s">
        <v>29</v>
      </c>
      <c r="G7" s="4"/>
      <c r="H7" s="42"/>
      <c r="I7" s="9"/>
      <c r="J7" s="9"/>
      <c r="N7" s="8"/>
      <c r="O7" s="8"/>
    </row>
    <row r="8" spans="2:15" x14ac:dyDescent="0.3">
      <c r="B8" s="65" t="s">
        <v>25</v>
      </c>
      <c r="C8" s="66"/>
      <c r="D8" s="66"/>
      <c r="E8" s="15" t="s">
        <v>26</v>
      </c>
      <c r="F8" s="14" t="s">
        <v>28</v>
      </c>
      <c r="G8" s="4"/>
      <c r="H8" s="42"/>
      <c r="I8" s="9"/>
      <c r="J8" s="9"/>
      <c r="N8" s="8"/>
      <c r="O8" s="8"/>
    </row>
    <row r="9" spans="2:15" x14ac:dyDescent="0.3">
      <c r="B9" s="65" t="s">
        <v>21</v>
      </c>
      <c r="C9" s="66"/>
      <c r="D9" s="66"/>
      <c r="E9" s="15" t="s">
        <v>26</v>
      </c>
      <c r="F9" s="14" t="s">
        <v>27</v>
      </c>
      <c r="G9" s="4"/>
      <c r="H9" s="42"/>
      <c r="I9" s="9"/>
      <c r="J9" s="9"/>
      <c r="N9" s="8"/>
      <c r="O9" s="8"/>
    </row>
    <row r="10" spans="2:15" ht="17.25" thickBot="1" x14ac:dyDescent="0.35">
      <c r="B10" s="67" t="s">
        <v>22</v>
      </c>
      <c r="C10" s="68"/>
      <c r="D10" s="68"/>
      <c r="E10" s="43" t="s">
        <v>26</v>
      </c>
      <c r="F10" s="44" t="s">
        <v>30</v>
      </c>
      <c r="G10" s="45"/>
      <c r="H10" s="46"/>
      <c r="I10" s="9"/>
      <c r="J10" s="9"/>
      <c r="N10" s="8"/>
      <c r="O10" s="8"/>
    </row>
    <row r="11" spans="2:15" x14ac:dyDescent="0.3">
      <c r="O11" s="8"/>
    </row>
    <row r="12" spans="2:15" ht="17.25" thickBot="1" x14ac:dyDescent="0.35"/>
    <row r="13" spans="2:15" ht="17.25" x14ac:dyDescent="0.3">
      <c r="B13" s="63" t="s">
        <v>31</v>
      </c>
      <c r="C13" s="64"/>
      <c r="D13" s="64"/>
      <c r="E13" s="38"/>
      <c r="F13" s="39"/>
      <c r="G13" s="69" t="s">
        <v>35</v>
      </c>
      <c r="H13" s="70"/>
    </row>
    <row r="14" spans="2:15" x14ac:dyDescent="0.3">
      <c r="B14" s="65" t="s">
        <v>23</v>
      </c>
      <c r="C14" s="66"/>
      <c r="D14" s="66"/>
      <c r="E14" s="15" t="s">
        <v>26</v>
      </c>
      <c r="F14" s="47" t="s">
        <v>20</v>
      </c>
      <c r="G14" s="71"/>
      <c r="H14" s="72"/>
      <c r="J14" s="7"/>
    </row>
    <row r="15" spans="2:15" x14ac:dyDescent="0.3">
      <c r="B15" s="65" t="s">
        <v>24</v>
      </c>
      <c r="C15" s="66"/>
      <c r="D15" s="66"/>
      <c r="E15" s="15" t="s">
        <v>26</v>
      </c>
      <c r="F15" s="14" t="s">
        <v>29</v>
      </c>
      <c r="G15" s="71"/>
      <c r="H15" s="72"/>
      <c r="J15" s="7"/>
    </row>
    <row r="16" spans="2:15" x14ac:dyDescent="0.3">
      <c r="B16" s="65" t="s">
        <v>25</v>
      </c>
      <c r="C16" s="66"/>
      <c r="D16" s="66"/>
      <c r="E16" s="15" t="s">
        <v>26</v>
      </c>
      <c r="F16" s="14" t="s">
        <v>28</v>
      </c>
      <c r="G16" s="71"/>
      <c r="H16" s="72"/>
      <c r="J16" s="7"/>
    </row>
    <row r="17" spans="2:15" x14ac:dyDescent="0.3">
      <c r="B17" s="65" t="s">
        <v>21</v>
      </c>
      <c r="C17" s="66"/>
      <c r="D17" s="66"/>
      <c r="E17" s="15" t="s">
        <v>26</v>
      </c>
      <c r="F17" s="14" t="s">
        <v>27</v>
      </c>
      <c r="G17" s="71"/>
      <c r="H17" s="72"/>
      <c r="J17" s="7"/>
    </row>
    <row r="18" spans="2:15" ht="17.25" thickBot="1" x14ac:dyDescent="0.35">
      <c r="B18" s="67" t="s">
        <v>22</v>
      </c>
      <c r="C18" s="68"/>
      <c r="D18" s="68"/>
      <c r="E18" s="43" t="s">
        <v>26</v>
      </c>
      <c r="F18" s="44" t="s">
        <v>30</v>
      </c>
      <c r="G18" s="73"/>
      <c r="H18" s="74"/>
      <c r="J18" s="7"/>
    </row>
    <row r="20" spans="2:15" x14ac:dyDescent="0.3">
      <c r="O20" s="48"/>
    </row>
    <row r="21" spans="2:15" x14ac:dyDescent="0.3">
      <c r="O21" s="48"/>
    </row>
  </sheetData>
  <mergeCells count="18">
    <mergeCell ref="B10:D10"/>
    <mergeCell ref="B18:D18"/>
    <mergeCell ref="G13:H13"/>
    <mergeCell ref="G14:H14"/>
    <mergeCell ref="G15:H15"/>
    <mergeCell ref="G16:H16"/>
    <mergeCell ref="G17:H17"/>
    <mergeCell ref="G18:H18"/>
    <mergeCell ref="B13:D13"/>
    <mergeCell ref="B14:D14"/>
    <mergeCell ref="B15:D15"/>
    <mergeCell ref="B16:D16"/>
    <mergeCell ref="B17:D17"/>
    <mergeCell ref="B5:D5"/>
    <mergeCell ref="B6:D6"/>
    <mergeCell ref="B7:D7"/>
    <mergeCell ref="B8:D8"/>
    <mergeCell ref="B9:D9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423AE-76BE-4254-9198-F84AFC205BB0}">
  <dimension ref="B2:AH41"/>
  <sheetViews>
    <sheetView zoomScale="85" zoomScaleNormal="85" workbookViewId="0">
      <selection activeCell="V31" sqref="V31"/>
    </sheetView>
  </sheetViews>
  <sheetFormatPr defaultRowHeight="16.5" x14ac:dyDescent="0.3"/>
  <cols>
    <col min="1" max="1" width="2.625" customWidth="1"/>
    <col min="2" max="2" width="9.25" customWidth="1"/>
    <col min="3" max="3" width="9.625" bestFit="1" customWidth="1"/>
    <col min="4" max="9" width="8.625" customWidth="1"/>
    <col min="10" max="10" width="3.375" customWidth="1"/>
    <col min="11" max="13" width="4.5" bestFit="1" customWidth="1"/>
    <col min="14" max="14" width="2.75" customWidth="1"/>
    <col min="17" max="17" width="7.375" customWidth="1"/>
    <col min="18" max="18" width="5.625" customWidth="1"/>
    <col min="25" max="25" width="5.875" customWidth="1"/>
    <col min="28" max="28" width="7.5" bestFit="1" customWidth="1"/>
    <col min="29" max="29" width="5.875" bestFit="1" customWidth="1"/>
    <col min="30" max="30" width="7.5" bestFit="1" customWidth="1"/>
  </cols>
  <sheetData>
    <row r="2" spans="2:30" x14ac:dyDescent="0.3">
      <c r="B2" t="s">
        <v>6</v>
      </c>
    </row>
    <row r="3" spans="2:30" ht="5.0999999999999996" customHeight="1" thickBot="1" x14ac:dyDescent="0.35"/>
    <row r="4" spans="2:30" ht="18" customHeight="1" x14ac:dyDescent="0.3">
      <c r="B4" s="79" t="s">
        <v>7</v>
      </c>
      <c r="C4" s="20" t="s">
        <v>9</v>
      </c>
      <c r="D4" s="81" t="s">
        <v>10</v>
      </c>
      <c r="E4" s="82"/>
      <c r="F4" s="82"/>
      <c r="G4" s="82"/>
      <c r="H4" s="82"/>
      <c r="I4" s="83"/>
      <c r="J4" s="7"/>
      <c r="AA4" s="5" t="s">
        <v>36</v>
      </c>
      <c r="AB4" s="62"/>
      <c r="AC4" t="s">
        <v>37</v>
      </c>
      <c r="AD4" s="62"/>
    </row>
    <row r="5" spans="2:30" ht="18" customHeight="1" x14ac:dyDescent="0.3">
      <c r="B5" s="80"/>
      <c r="C5" s="16"/>
      <c r="D5" s="84" t="s">
        <v>17</v>
      </c>
      <c r="E5" s="85"/>
      <c r="F5" s="86"/>
      <c r="G5" s="84" t="s">
        <v>16</v>
      </c>
      <c r="H5" s="85"/>
      <c r="I5" s="87"/>
      <c r="J5" s="7"/>
      <c r="Z5">
        <v>1</v>
      </c>
      <c r="AA5" s="8">
        <f>AB5*AC5+AD5</f>
        <v>0</v>
      </c>
      <c r="AB5">
        <f>AB4</f>
        <v>0</v>
      </c>
      <c r="AC5" s="8">
        <f>LN(Z5)</f>
        <v>0</v>
      </c>
      <c r="AD5">
        <f>AD4</f>
        <v>0</v>
      </c>
    </row>
    <row r="6" spans="2:30" ht="24.95" customHeight="1" x14ac:dyDescent="0.3">
      <c r="B6" s="51" t="s">
        <v>8</v>
      </c>
      <c r="C6" s="17">
        <v>400</v>
      </c>
      <c r="D6" s="11">
        <v>200</v>
      </c>
      <c r="E6" s="11">
        <v>400</v>
      </c>
      <c r="F6" s="11">
        <v>800</v>
      </c>
      <c r="G6" s="12">
        <v>200</v>
      </c>
      <c r="H6" s="12">
        <v>400</v>
      </c>
      <c r="I6" s="21">
        <v>800</v>
      </c>
      <c r="J6" s="7"/>
      <c r="Z6">
        <v>2</v>
      </c>
      <c r="AA6" s="8">
        <f t="shared" ref="AA6:AA24" si="0">AB6*AC6+AD6</f>
        <v>0</v>
      </c>
      <c r="AB6">
        <f t="shared" ref="AB6:AB24" si="1">AB5</f>
        <v>0</v>
      </c>
      <c r="AC6" s="8">
        <f>LN(Z6)</f>
        <v>0.69314718055994529</v>
      </c>
      <c r="AD6">
        <f t="shared" ref="AD6:AD24" si="2">AD5</f>
        <v>0</v>
      </c>
    </row>
    <row r="7" spans="2:30" ht="18" customHeight="1" x14ac:dyDescent="0.3">
      <c r="B7" s="75" t="s">
        <v>11</v>
      </c>
      <c r="C7" s="52">
        <v>1</v>
      </c>
      <c r="D7" s="13"/>
      <c r="E7" s="13"/>
      <c r="F7" s="13"/>
      <c r="G7" s="58"/>
      <c r="H7" s="58"/>
      <c r="I7" s="59"/>
      <c r="J7" s="7"/>
      <c r="K7">
        <v>200</v>
      </c>
      <c r="L7">
        <v>400</v>
      </c>
      <c r="M7">
        <v>800</v>
      </c>
      <c r="Z7">
        <v>3</v>
      </c>
      <c r="AA7" s="8">
        <f t="shared" si="0"/>
        <v>0</v>
      </c>
      <c r="AB7">
        <f t="shared" si="1"/>
        <v>0</v>
      </c>
      <c r="AC7" s="8">
        <f t="shared" ref="AC7:AC24" si="3">LN(Z7)</f>
        <v>1.0986122886681098</v>
      </c>
      <c r="AD7">
        <f t="shared" si="2"/>
        <v>0</v>
      </c>
    </row>
    <row r="8" spans="2:30" ht="18" customHeight="1" x14ac:dyDescent="0.3">
      <c r="B8" s="75"/>
      <c r="C8" s="52">
        <v>2</v>
      </c>
      <c r="D8" s="13"/>
      <c r="E8" s="13"/>
      <c r="F8" s="13"/>
      <c r="G8" s="58"/>
      <c r="H8" s="58"/>
      <c r="I8" s="59"/>
      <c r="J8" s="7"/>
      <c r="K8">
        <f>K7</f>
        <v>200</v>
      </c>
      <c r="L8">
        <f t="shared" ref="L8:M11" si="4">L7</f>
        <v>400</v>
      </c>
      <c r="M8">
        <f t="shared" si="4"/>
        <v>800</v>
      </c>
      <c r="Z8">
        <v>4</v>
      </c>
      <c r="AA8" s="8">
        <f t="shared" si="0"/>
        <v>0</v>
      </c>
      <c r="AB8">
        <f t="shared" si="1"/>
        <v>0</v>
      </c>
      <c r="AC8" s="8">
        <f t="shared" si="3"/>
        <v>1.3862943611198906</v>
      </c>
      <c r="AD8">
        <f t="shared" si="2"/>
        <v>0</v>
      </c>
    </row>
    <row r="9" spans="2:30" ht="18" customHeight="1" x14ac:dyDescent="0.3">
      <c r="B9" s="75"/>
      <c r="C9" s="52">
        <v>3</v>
      </c>
      <c r="D9" s="13"/>
      <c r="E9" s="13"/>
      <c r="F9" s="13"/>
      <c r="G9" s="58"/>
      <c r="H9" s="58"/>
      <c r="I9" s="59"/>
      <c r="J9" s="7"/>
      <c r="K9">
        <f>K8</f>
        <v>200</v>
      </c>
      <c r="L9">
        <f t="shared" si="4"/>
        <v>400</v>
      </c>
      <c r="M9">
        <f t="shared" si="4"/>
        <v>800</v>
      </c>
      <c r="Z9">
        <v>5</v>
      </c>
      <c r="AA9" s="8">
        <f t="shared" si="0"/>
        <v>0</v>
      </c>
      <c r="AB9">
        <f t="shared" si="1"/>
        <v>0</v>
      </c>
      <c r="AC9" s="8">
        <f t="shared" si="3"/>
        <v>1.6094379124341003</v>
      </c>
      <c r="AD9">
        <f t="shared" si="2"/>
        <v>0</v>
      </c>
    </row>
    <row r="10" spans="2:30" ht="18" customHeight="1" x14ac:dyDescent="0.3">
      <c r="B10" s="75"/>
      <c r="C10" s="52">
        <v>4</v>
      </c>
      <c r="D10" s="13"/>
      <c r="E10" s="13"/>
      <c r="F10" s="13"/>
      <c r="G10" s="58"/>
      <c r="H10" s="58"/>
      <c r="I10" s="59"/>
      <c r="J10" s="7"/>
      <c r="K10">
        <f>K9</f>
        <v>200</v>
      </c>
      <c r="L10">
        <f t="shared" si="4"/>
        <v>400</v>
      </c>
      <c r="M10">
        <f t="shared" si="4"/>
        <v>800</v>
      </c>
      <c r="Z10">
        <v>10</v>
      </c>
      <c r="AA10" s="8">
        <f t="shared" si="0"/>
        <v>0</v>
      </c>
      <c r="AB10">
        <f t="shared" si="1"/>
        <v>0</v>
      </c>
      <c r="AC10" s="8">
        <f t="shared" si="3"/>
        <v>2.3025850929940459</v>
      </c>
      <c r="AD10">
        <f t="shared" si="2"/>
        <v>0</v>
      </c>
    </row>
    <row r="11" spans="2:30" ht="18" customHeight="1" thickBot="1" x14ac:dyDescent="0.35">
      <c r="B11" s="88"/>
      <c r="C11" s="22">
        <v>5</v>
      </c>
      <c r="D11" s="23"/>
      <c r="E11" s="23"/>
      <c r="F11" s="23"/>
      <c r="G11" s="60"/>
      <c r="H11" s="60"/>
      <c r="I11" s="61"/>
      <c r="J11" s="7"/>
      <c r="K11">
        <f>K10</f>
        <v>200</v>
      </c>
      <c r="L11">
        <f t="shared" si="4"/>
        <v>400</v>
      </c>
      <c r="M11">
        <f t="shared" si="4"/>
        <v>800</v>
      </c>
      <c r="Z11">
        <v>15</v>
      </c>
      <c r="AA11" s="8">
        <f t="shared" si="0"/>
        <v>0</v>
      </c>
      <c r="AB11">
        <f t="shared" si="1"/>
        <v>0</v>
      </c>
      <c r="AC11" s="8">
        <f t="shared" si="3"/>
        <v>2.7080502011022101</v>
      </c>
      <c r="AD11">
        <f t="shared" si="2"/>
        <v>0</v>
      </c>
    </row>
    <row r="12" spans="2:30" ht="18" customHeight="1" thickBot="1" x14ac:dyDescent="0.35">
      <c r="Z12">
        <v>20</v>
      </c>
      <c r="AA12" s="8">
        <f t="shared" si="0"/>
        <v>0</v>
      </c>
      <c r="AB12">
        <f t="shared" si="1"/>
        <v>0</v>
      </c>
      <c r="AC12" s="8">
        <f t="shared" si="3"/>
        <v>2.9957322735539909</v>
      </c>
      <c r="AD12">
        <f t="shared" si="2"/>
        <v>0</v>
      </c>
    </row>
    <row r="13" spans="2:30" ht="18" customHeight="1" x14ac:dyDescent="0.3">
      <c r="B13" s="56" t="s">
        <v>7</v>
      </c>
      <c r="C13" s="53" t="s">
        <v>9</v>
      </c>
      <c r="D13" s="77" t="s">
        <v>32</v>
      </c>
      <c r="E13" s="77"/>
      <c r="F13" s="78"/>
      <c r="Z13">
        <v>25</v>
      </c>
      <c r="AA13" s="8">
        <f t="shared" si="0"/>
        <v>0</v>
      </c>
      <c r="AB13">
        <f t="shared" si="1"/>
        <v>0</v>
      </c>
      <c r="AC13" s="8">
        <f t="shared" si="3"/>
        <v>3.2188758248682006</v>
      </c>
      <c r="AD13">
        <f t="shared" si="2"/>
        <v>0</v>
      </c>
    </row>
    <row r="14" spans="2:30" ht="24.95" customHeight="1" x14ac:dyDescent="0.3">
      <c r="B14" s="50" t="s">
        <v>8</v>
      </c>
      <c r="C14" s="54">
        <v>400</v>
      </c>
      <c r="D14" s="54">
        <v>200</v>
      </c>
      <c r="E14" s="54">
        <v>400</v>
      </c>
      <c r="F14" s="55">
        <v>800</v>
      </c>
      <c r="G14" s="2" t="s">
        <v>18</v>
      </c>
      <c r="Z14">
        <v>30</v>
      </c>
      <c r="AA14" s="8">
        <f t="shared" si="0"/>
        <v>0</v>
      </c>
      <c r="AB14">
        <f t="shared" si="1"/>
        <v>0</v>
      </c>
      <c r="AC14" s="8">
        <f t="shared" si="3"/>
        <v>3.4011973816621555</v>
      </c>
      <c r="AD14">
        <f t="shared" si="2"/>
        <v>0</v>
      </c>
    </row>
    <row r="15" spans="2:30" ht="18" customHeight="1" x14ac:dyDescent="0.3">
      <c r="B15" s="75" t="s">
        <v>11</v>
      </c>
      <c r="C15" s="52">
        <v>1</v>
      </c>
      <c r="D15" s="27"/>
      <c r="E15" s="27"/>
      <c r="F15" s="28"/>
      <c r="G15" s="7" t="e">
        <f>AVERAGE(D15:F15)</f>
        <v>#DIV/0!</v>
      </c>
      <c r="Z15">
        <v>35</v>
      </c>
      <c r="AA15" s="8">
        <f t="shared" si="0"/>
        <v>0</v>
      </c>
      <c r="AB15">
        <f t="shared" si="1"/>
        <v>0</v>
      </c>
      <c r="AC15" s="8">
        <f t="shared" si="3"/>
        <v>3.5553480614894135</v>
      </c>
      <c r="AD15">
        <f t="shared" si="2"/>
        <v>0</v>
      </c>
    </row>
    <row r="16" spans="2:30" ht="18" customHeight="1" x14ac:dyDescent="0.3">
      <c r="B16" s="75"/>
      <c r="C16" s="52">
        <v>2</v>
      </c>
      <c r="D16" s="27"/>
      <c r="E16" s="27"/>
      <c r="F16" s="28"/>
      <c r="G16" s="7" t="e">
        <f>AVERAGE(D16:F16)</f>
        <v>#DIV/0!</v>
      </c>
      <c r="Z16">
        <v>40</v>
      </c>
      <c r="AA16" s="8">
        <f t="shared" si="0"/>
        <v>0</v>
      </c>
      <c r="AB16">
        <f t="shared" si="1"/>
        <v>0</v>
      </c>
      <c r="AC16" s="8">
        <f t="shared" si="3"/>
        <v>3.6888794541139363</v>
      </c>
      <c r="AD16">
        <f t="shared" si="2"/>
        <v>0</v>
      </c>
    </row>
    <row r="17" spans="2:34" ht="18" customHeight="1" x14ac:dyDescent="0.3">
      <c r="B17" s="75"/>
      <c r="C17" s="52">
        <v>3</v>
      </c>
      <c r="D17" s="27"/>
      <c r="E17" s="27"/>
      <c r="F17" s="28"/>
      <c r="G17" s="7" t="e">
        <f>AVERAGE(D17:F17)</f>
        <v>#DIV/0!</v>
      </c>
      <c r="Z17">
        <v>45</v>
      </c>
      <c r="AA17" s="8">
        <f t="shared" si="0"/>
        <v>0</v>
      </c>
      <c r="AB17">
        <f t="shared" si="1"/>
        <v>0</v>
      </c>
      <c r="AC17" s="8">
        <f t="shared" si="3"/>
        <v>3.8066624897703196</v>
      </c>
      <c r="AD17">
        <f t="shared" si="2"/>
        <v>0</v>
      </c>
    </row>
    <row r="18" spans="2:34" ht="18" customHeight="1" x14ac:dyDescent="0.3">
      <c r="B18" s="75"/>
      <c r="C18" s="52">
        <v>4</v>
      </c>
      <c r="D18" s="27"/>
      <c r="E18" s="27"/>
      <c r="F18" s="28"/>
      <c r="G18" s="7" t="e">
        <f>AVERAGE(D18:F18)</f>
        <v>#DIV/0!</v>
      </c>
      <c r="Z18">
        <v>50</v>
      </c>
      <c r="AA18" s="8">
        <f t="shared" si="0"/>
        <v>0</v>
      </c>
      <c r="AB18">
        <f t="shared" si="1"/>
        <v>0</v>
      </c>
      <c r="AC18" s="8">
        <f t="shared" si="3"/>
        <v>3.912023005428146</v>
      </c>
      <c r="AD18">
        <f t="shared" si="2"/>
        <v>0</v>
      </c>
    </row>
    <row r="19" spans="2:34" ht="18" customHeight="1" thickBot="1" x14ac:dyDescent="0.35">
      <c r="B19" s="76"/>
      <c r="C19" s="19">
        <v>5</v>
      </c>
      <c r="D19" s="29"/>
      <c r="E19" s="29"/>
      <c r="F19" s="30"/>
      <c r="G19" s="7" t="e">
        <f>AVERAGE(D19:F19)</f>
        <v>#DIV/0!</v>
      </c>
      <c r="Z19">
        <v>60</v>
      </c>
      <c r="AA19" s="8">
        <f t="shared" si="0"/>
        <v>0</v>
      </c>
      <c r="AB19">
        <f t="shared" si="1"/>
        <v>0</v>
      </c>
      <c r="AC19" s="8">
        <f t="shared" si="3"/>
        <v>4.0943445622221004</v>
      </c>
      <c r="AD19">
        <f t="shared" si="2"/>
        <v>0</v>
      </c>
    </row>
    <row r="20" spans="2:34" ht="24.95" customHeight="1" thickTop="1" thickBot="1" x14ac:dyDescent="0.35">
      <c r="B20" s="24"/>
      <c r="C20" s="25" t="s">
        <v>18</v>
      </c>
      <c r="D20" s="31" t="e">
        <f>AVERAGE(D15:D19)</f>
        <v>#DIV/0!</v>
      </c>
      <c r="E20" s="31" t="e">
        <f>AVERAGE(E15:E19)</f>
        <v>#DIV/0!</v>
      </c>
      <c r="F20" s="32" t="e">
        <f>AVERAGE(F15:F19)</f>
        <v>#DIV/0!</v>
      </c>
      <c r="Z20">
        <v>70</v>
      </c>
      <c r="AA20" s="8">
        <f t="shared" si="0"/>
        <v>0</v>
      </c>
      <c r="AB20">
        <f t="shared" si="1"/>
        <v>0</v>
      </c>
      <c r="AC20" s="8">
        <f t="shared" si="3"/>
        <v>4.2484952420493594</v>
      </c>
      <c r="AD20">
        <f t="shared" si="2"/>
        <v>0</v>
      </c>
    </row>
    <row r="21" spans="2:34" x14ac:dyDescent="0.3">
      <c r="B21" s="2"/>
      <c r="G21" s="7"/>
      <c r="Z21">
        <v>80</v>
      </c>
      <c r="AA21" s="8">
        <f t="shared" si="0"/>
        <v>0</v>
      </c>
      <c r="AB21">
        <f t="shared" si="1"/>
        <v>0</v>
      </c>
      <c r="AC21" s="8">
        <f t="shared" si="3"/>
        <v>4.3820266346738812</v>
      </c>
      <c r="AD21">
        <f t="shared" si="2"/>
        <v>0</v>
      </c>
    </row>
    <row r="22" spans="2:34" x14ac:dyDescent="0.3">
      <c r="B22" s="2"/>
      <c r="G22" s="49"/>
      <c r="H22" s="49"/>
      <c r="I22" s="49"/>
      <c r="J22" s="7"/>
      <c r="K22" s="7"/>
      <c r="L22" s="7"/>
      <c r="M22" s="7"/>
      <c r="Z22">
        <v>90</v>
      </c>
      <c r="AA22" s="8">
        <f t="shared" si="0"/>
        <v>0</v>
      </c>
      <c r="AB22">
        <f t="shared" si="1"/>
        <v>0</v>
      </c>
      <c r="AC22" s="8">
        <f t="shared" si="3"/>
        <v>4.499809670330265</v>
      </c>
      <c r="AD22">
        <f t="shared" si="2"/>
        <v>0</v>
      </c>
    </row>
    <row r="23" spans="2:34" x14ac:dyDescent="0.3">
      <c r="Z23">
        <v>100</v>
      </c>
      <c r="AA23" s="8">
        <f t="shared" si="0"/>
        <v>0</v>
      </c>
      <c r="AB23">
        <f t="shared" si="1"/>
        <v>0</v>
      </c>
      <c r="AC23" s="8">
        <f t="shared" si="3"/>
        <v>4.6051701859880918</v>
      </c>
      <c r="AD23">
        <f t="shared" si="2"/>
        <v>0</v>
      </c>
    </row>
    <row r="24" spans="2:34" x14ac:dyDescent="0.3">
      <c r="B24" s="6"/>
      <c r="Z24" s="57">
        <v>150</v>
      </c>
      <c r="AA24" s="8">
        <f t="shared" si="0"/>
        <v>0</v>
      </c>
      <c r="AB24">
        <f t="shared" si="1"/>
        <v>0</v>
      </c>
      <c r="AC24" s="8">
        <f t="shared" si="3"/>
        <v>5.0106352940962555</v>
      </c>
      <c r="AD24">
        <f t="shared" si="2"/>
        <v>0</v>
      </c>
    </row>
    <row r="25" spans="2:34" ht="5.0999999999999996" customHeight="1" x14ac:dyDescent="0.3">
      <c r="AA25" s="8"/>
    </row>
    <row r="26" spans="2:34" x14ac:dyDescent="0.3">
      <c r="AA26" s="8"/>
      <c r="AC26" s="8"/>
      <c r="AF26" s="8"/>
      <c r="AG26" s="8"/>
      <c r="AH26" s="8"/>
    </row>
    <row r="27" spans="2:34" x14ac:dyDescent="0.3">
      <c r="AA27" s="8"/>
      <c r="AC27" s="8"/>
      <c r="AF27" s="8"/>
      <c r="AG27" s="8"/>
      <c r="AH27" s="8"/>
    </row>
    <row r="28" spans="2:34" x14ac:dyDescent="0.3">
      <c r="AA28" s="8"/>
      <c r="AC28" s="8"/>
      <c r="AF28" s="8"/>
      <c r="AG28" s="8"/>
      <c r="AH28" s="8"/>
    </row>
    <row r="29" spans="2:34" x14ac:dyDescent="0.3">
      <c r="AA29" s="8"/>
      <c r="AC29" s="8"/>
      <c r="AF29" s="8"/>
      <c r="AG29" s="8"/>
      <c r="AH29" s="8"/>
    </row>
    <row r="30" spans="2:34" x14ac:dyDescent="0.3">
      <c r="AA30" s="8"/>
      <c r="AC30" s="8"/>
      <c r="AF30" s="8"/>
      <c r="AG30" s="8"/>
      <c r="AH30" s="8"/>
    </row>
    <row r="31" spans="2:34" x14ac:dyDescent="0.3">
      <c r="AA31" s="8"/>
      <c r="AC31" s="8"/>
      <c r="AF31" s="8"/>
      <c r="AG31" s="8"/>
      <c r="AH31" s="8"/>
    </row>
    <row r="32" spans="2:34" x14ac:dyDescent="0.3">
      <c r="AA32" s="8"/>
      <c r="AC32" s="8"/>
      <c r="AF32" s="8"/>
      <c r="AG32" s="8"/>
      <c r="AH32" s="8"/>
    </row>
    <row r="33" spans="27:34" x14ac:dyDescent="0.3">
      <c r="AA33" s="8"/>
      <c r="AC33" s="8"/>
      <c r="AF33" s="8"/>
      <c r="AG33" s="8"/>
      <c r="AH33" s="8"/>
    </row>
    <row r="34" spans="27:34" x14ac:dyDescent="0.3">
      <c r="AA34" s="8"/>
      <c r="AC34" s="8"/>
      <c r="AF34" s="8"/>
      <c r="AG34" s="8"/>
      <c r="AH34" s="8"/>
    </row>
    <row r="35" spans="27:34" x14ac:dyDescent="0.3">
      <c r="AA35" s="8"/>
      <c r="AC35" s="8"/>
      <c r="AF35" s="8"/>
      <c r="AG35" s="8"/>
      <c r="AH35" s="8"/>
    </row>
    <row r="36" spans="27:34" x14ac:dyDescent="0.3">
      <c r="AA36" s="8"/>
      <c r="AC36" s="8"/>
      <c r="AF36" s="8"/>
      <c r="AG36" s="8"/>
      <c r="AH36" s="8"/>
    </row>
    <row r="37" spans="27:34" x14ac:dyDescent="0.3">
      <c r="AA37" s="8"/>
      <c r="AC37" s="8"/>
      <c r="AF37" s="8"/>
      <c r="AG37" s="8"/>
      <c r="AH37" s="8"/>
    </row>
    <row r="38" spans="27:34" x14ac:dyDescent="0.3">
      <c r="AA38" s="8"/>
      <c r="AC38" s="8"/>
      <c r="AF38" s="8"/>
      <c r="AG38" s="8"/>
      <c r="AH38" s="8"/>
    </row>
    <row r="39" spans="27:34" x14ac:dyDescent="0.3">
      <c r="AA39" s="8"/>
      <c r="AC39" s="8"/>
      <c r="AF39" s="8"/>
      <c r="AG39" s="8"/>
      <c r="AH39" s="8"/>
    </row>
    <row r="40" spans="27:34" x14ac:dyDescent="0.3">
      <c r="AA40" s="8"/>
      <c r="AC40" s="8"/>
      <c r="AF40" s="8"/>
      <c r="AG40" s="8"/>
      <c r="AH40" s="8"/>
    </row>
    <row r="41" spans="27:34" x14ac:dyDescent="0.3">
      <c r="AA41" s="8"/>
      <c r="AC41" s="8"/>
      <c r="AF41" s="8"/>
      <c r="AG41" s="8"/>
      <c r="AH41" s="8"/>
    </row>
  </sheetData>
  <mergeCells count="7">
    <mergeCell ref="B15:B19"/>
    <mergeCell ref="D13:F13"/>
    <mergeCell ref="B4:B5"/>
    <mergeCell ref="D4:I4"/>
    <mergeCell ref="D5:F5"/>
    <mergeCell ref="G5:I5"/>
    <mergeCell ref="B7:B11"/>
  </mergeCells>
  <phoneticPr fontId="2" type="noConversion"/>
  <pageMargins left="0.7" right="0.7" top="0.75" bottom="0.75" header="0.3" footer="0.3"/>
  <ignoredErrors>
    <ignoredError sqref="AC5 AC6:AC24" formula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CEF46-4D08-406B-878E-AB72522A332D}">
  <dimension ref="B2:AH43"/>
  <sheetViews>
    <sheetView topLeftCell="A3" zoomScale="106" zoomScaleNormal="106" workbookViewId="0">
      <selection activeCell="L32" sqref="L32"/>
    </sheetView>
  </sheetViews>
  <sheetFormatPr defaultRowHeight="16.5" x14ac:dyDescent="0.3"/>
  <cols>
    <col min="1" max="1" width="2.625" customWidth="1"/>
    <col min="2" max="2" width="9.25" customWidth="1"/>
    <col min="3" max="3" width="9.625" bestFit="1" customWidth="1"/>
    <col min="4" max="9" width="8.625" customWidth="1"/>
    <col min="10" max="10" width="3.375" customWidth="1"/>
    <col min="11" max="13" width="4.5" bestFit="1" customWidth="1"/>
    <col min="14" max="14" width="2.75" customWidth="1"/>
    <col min="18" max="18" width="5.625" customWidth="1"/>
    <col min="25" max="25" width="4.875" customWidth="1"/>
    <col min="28" max="28" width="7.5" bestFit="1" customWidth="1"/>
    <col min="29" max="29" width="5.875" bestFit="1" customWidth="1"/>
    <col min="30" max="30" width="7.5" bestFit="1" customWidth="1"/>
  </cols>
  <sheetData>
    <row r="2" spans="2:34" x14ac:dyDescent="0.3">
      <c r="B2" t="s">
        <v>12</v>
      </c>
      <c r="AA2" s="8"/>
      <c r="AC2" s="8"/>
    </row>
    <row r="3" spans="2:34" x14ac:dyDescent="0.3">
      <c r="B3" s="6" t="s">
        <v>14</v>
      </c>
      <c r="AA3" s="8"/>
      <c r="AC3" s="8"/>
    </row>
    <row r="4" spans="2:34" ht="5.0999999999999996" customHeight="1" thickBot="1" x14ac:dyDescent="0.35">
      <c r="AA4" s="8"/>
    </row>
    <row r="5" spans="2:34" ht="18" customHeight="1" x14ac:dyDescent="0.3">
      <c r="B5" s="79" t="s">
        <v>7</v>
      </c>
      <c r="C5" s="20" t="s">
        <v>9</v>
      </c>
      <c r="D5" s="77" t="s">
        <v>34</v>
      </c>
      <c r="E5" s="77"/>
      <c r="F5" s="77"/>
      <c r="G5" s="77"/>
      <c r="H5" s="77"/>
      <c r="I5" s="78"/>
    </row>
    <row r="6" spans="2:34" ht="18" customHeight="1" x14ac:dyDescent="0.3">
      <c r="B6" s="80"/>
      <c r="C6" s="34"/>
      <c r="D6" s="84" t="s">
        <v>17</v>
      </c>
      <c r="E6" s="85"/>
      <c r="F6" s="86"/>
      <c r="G6" s="89" t="s">
        <v>16</v>
      </c>
      <c r="H6" s="89"/>
      <c r="I6" s="90"/>
    </row>
    <row r="7" spans="2:34" ht="24.95" customHeight="1" x14ac:dyDescent="0.3">
      <c r="B7" s="51" t="s">
        <v>8</v>
      </c>
      <c r="C7" s="17">
        <v>400</v>
      </c>
      <c r="D7" s="11">
        <v>200</v>
      </c>
      <c r="E7" s="11">
        <v>400</v>
      </c>
      <c r="F7" s="11">
        <v>800</v>
      </c>
      <c r="G7" s="54">
        <v>200</v>
      </c>
      <c r="H7" s="54">
        <v>400</v>
      </c>
      <c r="I7" s="55">
        <v>800</v>
      </c>
      <c r="AA7" s="5" t="s">
        <v>36</v>
      </c>
      <c r="AB7" s="62"/>
      <c r="AC7" t="s">
        <v>37</v>
      </c>
      <c r="AD7" s="62"/>
    </row>
    <row r="8" spans="2:34" ht="18" customHeight="1" x14ac:dyDescent="0.3">
      <c r="B8" s="75" t="s">
        <v>13</v>
      </c>
      <c r="C8" s="35">
        <v>10</v>
      </c>
      <c r="D8" s="18"/>
      <c r="E8" s="18"/>
      <c r="F8" s="18"/>
      <c r="G8" s="58"/>
      <c r="H8" s="58"/>
      <c r="I8" s="59"/>
      <c r="K8">
        <v>200</v>
      </c>
      <c r="L8">
        <v>400</v>
      </c>
      <c r="M8">
        <v>800</v>
      </c>
      <c r="Z8">
        <v>10</v>
      </c>
      <c r="AA8" s="8">
        <f>AB8*AC8+AD8</f>
        <v>0</v>
      </c>
      <c r="AB8">
        <f>AB7</f>
        <v>0</v>
      </c>
      <c r="AC8" s="8">
        <f>LN(Z8)</f>
        <v>2.3025850929940459</v>
      </c>
      <c r="AD8">
        <f>AD7</f>
        <v>0</v>
      </c>
      <c r="AF8" s="8">
        <f t="shared" ref="AF8:AF43" si="0">0.0486*LN(Z8)+0.5811</f>
        <v>0.69300563551951055</v>
      </c>
      <c r="AG8" s="8">
        <f t="shared" ref="AG8:AG43" si="1">0.0321*LN(Z8)+0.7065</f>
        <v>0.78041298148510885</v>
      </c>
      <c r="AH8" s="8">
        <f t="shared" ref="AH8:AH43" si="2">0.0255*LN(Z8)+0.7447</f>
        <v>0.80341591987134819</v>
      </c>
    </row>
    <row r="9" spans="2:34" ht="18" customHeight="1" x14ac:dyDescent="0.3">
      <c r="B9" s="75"/>
      <c r="C9" s="35">
        <v>20</v>
      </c>
      <c r="D9" s="18"/>
      <c r="E9" s="18"/>
      <c r="F9" s="18"/>
      <c r="G9" s="58"/>
      <c r="H9" s="58"/>
      <c r="I9" s="59"/>
      <c r="K9">
        <f t="shared" ref="K9:M12" si="3">K8</f>
        <v>200</v>
      </c>
      <c r="L9">
        <f t="shared" si="3"/>
        <v>400</v>
      </c>
      <c r="M9">
        <f t="shared" si="3"/>
        <v>800</v>
      </c>
      <c r="Z9">
        <v>20</v>
      </c>
      <c r="AA9" s="8">
        <f t="shared" ref="AA9:AA43" si="4">AB9*AC9+AD9</f>
        <v>0</v>
      </c>
      <c r="AB9">
        <f t="shared" ref="AB9:AB43" si="5">AB8</f>
        <v>0</v>
      </c>
      <c r="AC9" s="8">
        <f t="shared" ref="AC9:AC43" si="6">LN(Z9)</f>
        <v>2.9957322735539909</v>
      </c>
      <c r="AD9">
        <f t="shared" ref="AD9:AD43" si="7">AD8</f>
        <v>0</v>
      </c>
      <c r="AF9" s="8">
        <f t="shared" si="0"/>
        <v>0.72669258849472396</v>
      </c>
      <c r="AG9" s="8">
        <f t="shared" si="1"/>
        <v>0.80266300598108309</v>
      </c>
      <c r="AH9" s="8">
        <f t="shared" si="2"/>
        <v>0.82109117297562684</v>
      </c>
    </row>
    <row r="10" spans="2:34" ht="18" customHeight="1" x14ac:dyDescent="0.3">
      <c r="B10" s="75"/>
      <c r="C10" s="35">
        <v>30</v>
      </c>
      <c r="D10" s="18"/>
      <c r="E10" s="18"/>
      <c r="F10" s="18"/>
      <c r="G10" s="58"/>
      <c r="H10" s="58"/>
      <c r="I10" s="59"/>
      <c r="K10">
        <f t="shared" si="3"/>
        <v>200</v>
      </c>
      <c r="L10">
        <f t="shared" si="3"/>
        <v>400</v>
      </c>
      <c r="M10">
        <f t="shared" si="3"/>
        <v>800</v>
      </c>
      <c r="Z10">
        <v>30</v>
      </c>
      <c r="AA10" s="8">
        <f t="shared" si="4"/>
        <v>0</v>
      </c>
      <c r="AB10">
        <f t="shared" si="5"/>
        <v>0</v>
      </c>
      <c r="AC10" s="8">
        <f t="shared" si="6"/>
        <v>3.4011973816621555</v>
      </c>
      <c r="AD10">
        <f t="shared" si="7"/>
        <v>0</v>
      </c>
      <c r="AF10" s="8">
        <f t="shared" si="0"/>
        <v>0.74639819274878072</v>
      </c>
      <c r="AG10" s="8">
        <f t="shared" si="1"/>
        <v>0.81567843595135514</v>
      </c>
      <c r="AH10" s="8">
        <f t="shared" si="2"/>
        <v>0.83143053323238503</v>
      </c>
    </row>
    <row r="11" spans="2:34" ht="18" customHeight="1" x14ac:dyDescent="0.3">
      <c r="B11" s="75"/>
      <c r="C11" s="35">
        <v>40</v>
      </c>
      <c r="D11" s="18"/>
      <c r="E11" s="18"/>
      <c r="F11" s="18"/>
      <c r="G11" s="58"/>
      <c r="H11" s="58"/>
      <c r="I11" s="59"/>
      <c r="K11">
        <f t="shared" si="3"/>
        <v>200</v>
      </c>
      <c r="L11">
        <f t="shared" si="3"/>
        <v>400</v>
      </c>
      <c r="M11">
        <f t="shared" si="3"/>
        <v>800</v>
      </c>
      <c r="Z11">
        <v>40</v>
      </c>
      <c r="AA11" s="8">
        <f t="shared" si="4"/>
        <v>0</v>
      </c>
      <c r="AB11">
        <f t="shared" si="5"/>
        <v>0</v>
      </c>
      <c r="AC11" s="8">
        <f t="shared" si="6"/>
        <v>3.6888794541139363</v>
      </c>
      <c r="AD11">
        <f t="shared" si="7"/>
        <v>0</v>
      </c>
      <c r="AF11" s="8">
        <f t="shared" si="0"/>
        <v>0.76037954146993725</v>
      </c>
      <c r="AG11" s="8">
        <f t="shared" si="1"/>
        <v>0.82491303047705733</v>
      </c>
      <c r="AH11" s="8">
        <f t="shared" si="2"/>
        <v>0.83876642607990537</v>
      </c>
    </row>
    <row r="12" spans="2:34" ht="18" customHeight="1" thickBot="1" x14ac:dyDescent="0.35">
      <c r="B12" s="88"/>
      <c r="C12" s="37">
        <v>50</v>
      </c>
      <c r="D12" s="26"/>
      <c r="E12" s="26"/>
      <c r="F12" s="26"/>
      <c r="G12" s="60"/>
      <c r="H12" s="60"/>
      <c r="I12" s="61"/>
      <c r="K12">
        <f t="shared" si="3"/>
        <v>200</v>
      </c>
      <c r="L12">
        <f t="shared" si="3"/>
        <v>400</v>
      </c>
      <c r="M12">
        <f t="shared" si="3"/>
        <v>800</v>
      </c>
      <c r="Z12">
        <v>50</v>
      </c>
      <c r="AA12" s="8">
        <f t="shared" si="4"/>
        <v>0</v>
      </c>
      <c r="AB12">
        <f t="shared" si="5"/>
        <v>0</v>
      </c>
      <c r="AC12" s="8">
        <f t="shared" si="6"/>
        <v>3.912023005428146</v>
      </c>
      <c r="AD12">
        <f t="shared" si="7"/>
        <v>0</v>
      </c>
      <c r="AF12" s="8">
        <f t="shared" si="0"/>
        <v>0.77122431806380787</v>
      </c>
      <c r="AG12" s="8">
        <f t="shared" si="1"/>
        <v>0.83207593847424355</v>
      </c>
      <c r="AH12" s="8">
        <f t="shared" si="2"/>
        <v>0.84445658663841772</v>
      </c>
    </row>
    <row r="13" spans="2:34" ht="17.25" thickBot="1" x14ac:dyDescent="0.35">
      <c r="Z13">
        <v>100</v>
      </c>
      <c r="AA13" s="8">
        <f t="shared" si="4"/>
        <v>0</v>
      </c>
      <c r="AB13">
        <f t="shared" si="5"/>
        <v>0</v>
      </c>
      <c r="AC13" s="8">
        <f t="shared" si="6"/>
        <v>4.6051701859880918</v>
      </c>
      <c r="AD13">
        <f t="shared" si="7"/>
        <v>0</v>
      </c>
      <c r="AF13" s="8">
        <f t="shared" si="0"/>
        <v>0.80491127103902116</v>
      </c>
      <c r="AG13" s="8">
        <f t="shared" si="1"/>
        <v>0.85432596297021779</v>
      </c>
      <c r="AH13" s="8">
        <f t="shared" si="2"/>
        <v>0.86213183974269636</v>
      </c>
    </row>
    <row r="14" spans="2:34" ht="18" customHeight="1" x14ac:dyDescent="0.3">
      <c r="B14" s="56" t="s">
        <v>7</v>
      </c>
      <c r="C14" s="53" t="s">
        <v>9</v>
      </c>
      <c r="D14" s="81" t="s">
        <v>33</v>
      </c>
      <c r="E14" s="82"/>
      <c r="F14" s="83"/>
      <c r="Z14">
        <v>200</v>
      </c>
      <c r="AA14" s="8">
        <f t="shared" si="4"/>
        <v>0</v>
      </c>
      <c r="AB14">
        <f t="shared" si="5"/>
        <v>0</v>
      </c>
      <c r="AC14" s="8">
        <f t="shared" si="6"/>
        <v>5.2983173665480363</v>
      </c>
      <c r="AD14">
        <f t="shared" si="7"/>
        <v>0</v>
      </c>
      <c r="AF14" s="8">
        <f t="shared" si="0"/>
        <v>0.83859822401423445</v>
      </c>
      <c r="AG14" s="8">
        <f t="shared" si="1"/>
        <v>0.87657598746619203</v>
      </c>
      <c r="AH14" s="8">
        <f t="shared" si="2"/>
        <v>0.879807092846975</v>
      </c>
    </row>
    <row r="15" spans="2:34" ht="24.95" customHeight="1" x14ac:dyDescent="0.3">
      <c r="B15" s="50" t="s">
        <v>8</v>
      </c>
      <c r="C15" s="54">
        <v>400</v>
      </c>
      <c r="D15" s="54">
        <v>200</v>
      </c>
      <c r="E15" s="54">
        <v>400</v>
      </c>
      <c r="F15" s="55">
        <v>800</v>
      </c>
      <c r="G15" s="2" t="s">
        <v>18</v>
      </c>
      <c r="Z15">
        <v>300</v>
      </c>
      <c r="AA15" s="8">
        <f t="shared" si="4"/>
        <v>0</v>
      </c>
      <c r="AB15">
        <f t="shared" si="5"/>
        <v>0</v>
      </c>
      <c r="AC15" s="8">
        <f t="shared" si="6"/>
        <v>5.7037824746562009</v>
      </c>
      <c r="AD15">
        <f t="shared" si="7"/>
        <v>0</v>
      </c>
      <c r="AF15" s="8">
        <f t="shared" si="0"/>
        <v>0.85830382826829132</v>
      </c>
      <c r="AG15" s="8">
        <f t="shared" si="1"/>
        <v>0.88959141743646408</v>
      </c>
      <c r="AH15" s="8">
        <f t="shared" si="2"/>
        <v>0.89014645310373308</v>
      </c>
    </row>
    <row r="16" spans="2:34" ht="18" customHeight="1" x14ac:dyDescent="0.3">
      <c r="B16" s="75" t="s">
        <v>13</v>
      </c>
      <c r="C16" s="35">
        <v>10</v>
      </c>
      <c r="D16" s="27"/>
      <c r="E16" s="27"/>
      <c r="F16" s="28"/>
      <c r="G16" s="7" t="e">
        <f>AVERAGE(D16:F16)</f>
        <v>#DIV/0!</v>
      </c>
      <c r="Z16">
        <v>400</v>
      </c>
      <c r="AA16" s="8">
        <f t="shared" si="4"/>
        <v>0</v>
      </c>
      <c r="AB16">
        <f t="shared" si="5"/>
        <v>0</v>
      </c>
      <c r="AC16" s="8">
        <f t="shared" si="6"/>
        <v>5.9914645471079817</v>
      </c>
      <c r="AD16">
        <f t="shared" si="7"/>
        <v>0</v>
      </c>
      <c r="AF16" s="8">
        <f t="shared" si="0"/>
        <v>0.87228517698944785</v>
      </c>
      <c r="AG16" s="8">
        <f t="shared" si="1"/>
        <v>0.89882601196216627</v>
      </c>
      <c r="AH16" s="8">
        <f t="shared" si="2"/>
        <v>0.89748234595125354</v>
      </c>
    </row>
    <row r="17" spans="2:34" ht="18" customHeight="1" x14ac:dyDescent="0.3">
      <c r="B17" s="75"/>
      <c r="C17" s="35">
        <v>20</v>
      </c>
      <c r="D17" s="27"/>
      <c r="E17" s="27"/>
      <c r="F17" s="28"/>
      <c r="G17" s="7" t="e">
        <f>AVERAGE(D17:F17)</f>
        <v>#DIV/0!</v>
      </c>
      <c r="Z17">
        <v>500</v>
      </c>
      <c r="AA17" s="8">
        <f t="shared" si="4"/>
        <v>0</v>
      </c>
      <c r="AB17">
        <f t="shared" si="5"/>
        <v>0</v>
      </c>
      <c r="AC17" s="8">
        <f t="shared" si="6"/>
        <v>6.2146080984221914</v>
      </c>
      <c r="AD17">
        <f t="shared" si="7"/>
        <v>0</v>
      </c>
      <c r="AF17" s="8">
        <f t="shared" si="0"/>
        <v>0.88312995358331836</v>
      </c>
      <c r="AG17" s="8">
        <f t="shared" si="1"/>
        <v>0.90598891995935238</v>
      </c>
      <c r="AH17" s="8">
        <f t="shared" si="2"/>
        <v>0.90317250650976588</v>
      </c>
    </row>
    <row r="18" spans="2:34" ht="18" customHeight="1" x14ac:dyDescent="0.3">
      <c r="B18" s="75"/>
      <c r="C18" s="35">
        <v>30</v>
      </c>
      <c r="D18" s="27"/>
      <c r="E18" s="27"/>
      <c r="F18" s="28"/>
      <c r="G18" s="7" t="e">
        <f>AVERAGE(D18:F18)</f>
        <v>#DIV/0!</v>
      </c>
      <c r="Z18">
        <v>1000</v>
      </c>
      <c r="AA18" s="8">
        <f t="shared" si="4"/>
        <v>0</v>
      </c>
      <c r="AB18">
        <f t="shared" si="5"/>
        <v>0</v>
      </c>
      <c r="AC18" s="8">
        <f t="shared" si="6"/>
        <v>6.9077552789821368</v>
      </c>
      <c r="AD18">
        <f t="shared" si="7"/>
        <v>0</v>
      </c>
      <c r="AF18" s="8">
        <f t="shared" si="0"/>
        <v>0.91681690655853176</v>
      </c>
      <c r="AG18" s="8">
        <f t="shared" si="1"/>
        <v>0.92823894445532662</v>
      </c>
      <c r="AH18" s="8">
        <f t="shared" si="2"/>
        <v>0.92084775961404453</v>
      </c>
    </row>
    <row r="19" spans="2:34" ht="18" customHeight="1" x14ac:dyDescent="0.3">
      <c r="B19" s="75"/>
      <c r="C19" s="35">
        <v>40</v>
      </c>
      <c r="D19" s="27"/>
      <c r="E19" s="27"/>
      <c r="F19" s="28"/>
      <c r="G19" s="7" t="e">
        <f>AVERAGE(D19:F19)</f>
        <v>#DIV/0!</v>
      </c>
      <c r="Z19">
        <v>2000</v>
      </c>
      <c r="AA19" s="8">
        <f t="shared" si="4"/>
        <v>0</v>
      </c>
      <c r="AB19">
        <f t="shared" si="5"/>
        <v>0</v>
      </c>
      <c r="AC19" s="8">
        <f t="shared" si="6"/>
        <v>7.6009024595420822</v>
      </c>
      <c r="AD19">
        <f t="shared" si="7"/>
        <v>0</v>
      </c>
      <c r="AF19" s="8">
        <f t="shared" si="0"/>
        <v>0.95050385953374517</v>
      </c>
      <c r="AG19" s="8">
        <f t="shared" si="1"/>
        <v>0.95048896895130086</v>
      </c>
      <c r="AH19" s="8">
        <f t="shared" si="2"/>
        <v>0.93852301271832306</v>
      </c>
    </row>
    <row r="20" spans="2:34" ht="18" customHeight="1" thickBot="1" x14ac:dyDescent="0.35">
      <c r="B20" s="76"/>
      <c r="C20" s="36">
        <v>50</v>
      </c>
      <c r="D20" s="29"/>
      <c r="E20" s="29"/>
      <c r="F20" s="30"/>
      <c r="G20" s="7" t="e">
        <f>AVERAGE(D20:F20)</f>
        <v>#DIV/0!</v>
      </c>
      <c r="Z20">
        <v>3000</v>
      </c>
      <c r="AA20" s="8">
        <f t="shared" si="4"/>
        <v>0</v>
      </c>
      <c r="AB20">
        <f t="shared" si="5"/>
        <v>0</v>
      </c>
      <c r="AC20" s="8">
        <f t="shared" si="6"/>
        <v>8.0063675676502459</v>
      </c>
      <c r="AD20">
        <f t="shared" si="7"/>
        <v>0</v>
      </c>
      <c r="AF20" s="8">
        <f t="shared" si="0"/>
        <v>0.97020946378780182</v>
      </c>
      <c r="AG20" s="8">
        <f t="shared" si="1"/>
        <v>0.9635043989215728</v>
      </c>
      <c r="AH20" s="8">
        <f t="shared" si="2"/>
        <v>0.94886237297508125</v>
      </c>
    </row>
    <row r="21" spans="2:34" ht="24.95" customHeight="1" thickTop="1" thickBot="1" x14ac:dyDescent="0.35">
      <c r="B21" s="33"/>
      <c r="C21" s="25" t="s">
        <v>18</v>
      </c>
      <c r="D21" s="31" t="e">
        <f>AVERAGE(D16:D20)</f>
        <v>#DIV/0!</v>
      </c>
      <c r="E21" s="31" t="e">
        <f>AVERAGE(E16:E20)</f>
        <v>#DIV/0!</v>
      </c>
      <c r="F21" s="32" t="e">
        <f>AVERAGE(F16:F20)</f>
        <v>#DIV/0!</v>
      </c>
      <c r="I21" s="7"/>
      <c r="Z21">
        <v>4000</v>
      </c>
      <c r="AA21" s="8">
        <f t="shared" si="4"/>
        <v>0</v>
      </c>
      <c r="AB21">
        <f t="shared" si="5"/>
        <v>0</v>
      </c>
      <c r="AC21" s="8">
        <f t="shared" si="6"/>
        <v>8.2940496401020276</v>
      </c>
      <c r="AD21">
        <f t="shared" si="7"/>
        <v>0</v>
      </c>
      <c r="AF21" s="8">
        <f t="shared" si="0"/>
        <v>0.98419081250895846</v>
      </c>
      <c r="AG21" s="8">
        <f t="shared" si="1"/>
        <v>0.9727389934472751</v>
      </c>
      <c r="AH21" s="8">
        <f t="shared" si="2"/>
        <v>0.9561982658226017</v>
      </c>
    </row>
    <row r="22" spans="2:34" x14ac:dyDescent="0.3">
      <c r="Z22">
        <v>5000</v>
      </c>
      <c r="AA22" s="8">
        <f t="shared" si="4"/>
        <v>0</v>
      </c>
      <c r="AB22">
        <f t="shared" si="5"/>
        <v>0</v>
      </c>
      <c r="AC22" s="8">
        <f t="shared" si="6"/>
        <v>8.5171931914162382</v>
      </c>
      <c r="AD22">
        <f t="shared" si="7"/>
        <v>0</v>
      </c>
      <c r="AF22" s="8">
        <f t="shared" si="0"/>
        <v>0.99503558910282908</v>
      </c>
      <c r="AG22" s="8">
        <f t="shared" si="1"/>
        <v>0.97990190144446121</v>
      </c>
      <c r="AH22" s="8">
        <f t="shared" si="2"/>
        <v>0.96188842638111405</v>
      </c>
    </row>
    <row r="23" spans="2:34" x14ac:dyDescent="0.3">
      <c r="D23" s="7"/>
      <c r="E23" s="7"/>
      <c r="F23" s="7"/>
      <c r="Z23" s="57">
        <v>10000</v>
      </c>
      <c r="AA23" s="8">
        <f t="shared" si="4"/>
        <v>0</v>
      </c>
      <c r="AB23">
        <f t="shared" si="5"/>
        <v>0</v>
      </c>
      <c r="AC23" s="8">
        <f t="shared" si="6"/>
        <v>9.2103403719761836</v>
      </c>
      <c r="AD23">
        <f t="shared" si="7"/>
        <v>0</v>
      </c>
      <c r="AF23" s="8">
        <f t="shared" si="0"/>
        <v>1.0287225420780424</v>
      </c>
      <c r="AG23" s="8">
        <f t="shared" si="1"/>
        <v>1.0021519259404355</v>
      </c>
      <c r="AH23" s="8">
        <f t="shared" si="2"/>
        <v>0.97956367948539269</v>
      </c>
    </row>
    <row r="24" spans="2:34" x14ac:dyDescent="0.3">
      <c r="Z24">
        <v>11000</v>
      </c>
      <c r="AA24" s="8">
        <f t="shared" si="4"/>
        <v>0</v>
      </c>
      <c r="AB24">
        <f t="shared" si="5"/>
        <v>0</v>
      </c>
      <c r="AC24" s="8">
        <f t="shared" si="6"/>
        <v>9.3056505517805075</v>
      </c>
      <c r="AD24">
        <f t="shared" si="7"/>
        <v>0</v>
      </c>
      <c r="AF24" s="8">
        <f t="shared" si="0"/>
        <v>1.0333546168165326</v>
      </c>
      <c r="AG24" s="8">
        <f t="shared" si="1"/>
        <v>1.0052113827121543</v>
      </c>
      <c r="AH24" s="8">
        <f t="shared" si="2"/>
        <v>0.98199408907040298</v>
      </c>
    </row>
    <row r="25" spans="2:34" x14ac:dyDescent="0.3">
      <c r="Z25">
        <v>12000</v>
      </c>
      <c r="AA25" s="8">
        <f t="shared" si="4"/>
        <v>0</v>
      </c>
      <c r="AB25">
        <f t="shared" si="5"/>
        <v>0</v>
      </c>
      <c r="AC25" s="8">
        <f t="shared" si="6"/>
        <v>9.3926619287701367</v>
      </c>
      <c r="AD25">
        <f t="shared" si="7"/>
        <v>0</v>
      </c>
      <c r="AF25" s="8">
        <f t="shared" si="0"/>
        <v>1.0375833697382286</v>
      </c>
      <c r="AG25" s="8">
        <f t="shared" si="1"/>
        <v>1.0080044479135215</v>
      </c>
      <c r="AH25" s="8">
        <f t="shared" si="2"/>
        <v>0.98421287918363853</v>
      </c>
    </row>
    <row r="26" spans="2:34" x14ac:dyDescent="0.3">
      <c r="Z26">
        <v>13000</v>
      </c>
      <c r="AA26" s="8">
        <f t="shared" si="4"/>
        <v>0</v>
      </c>
      <c r="AB26">
        <f t="shared" si="5"/>
        <v>0</v>
      </c>
      <c r="AC26" s="8">
        <f t="shared" si="6"/>
        <v>9.4727046364436731</v>
      </c>
      <c r="AD26">
        <f t="shared" si="7"/>
        <v>0</v>
      </c>
      <c r="AF26" s="8">
        <f t="shared" si="0"/>
        <v>1.0414734453311625</v>
      </c>
      <c r="AG26" s="8">
        <f t="shared" si="1"/>
        <v>1.0105738188298419</v>
      </c>
      <c r="AH26" s="8">
        <f t="shared" si="2"/>
        <v>0.98625396822931366</v>
      </c>
    </row>
    <row r="27" spans="2:34" x14ac:dyDescent="0.3">
      <c r="Z27">
        <v>14000</v>
      </c>
      <c r="AA27" s="8">
        <f t="shared" si="4"/>
        <v>0</v>
      </c>
      <c r="AB27">
        <f t="shared" si="5"/>
        <v>0</v>
      </c>
      <c r="AC27" s="8">
        <f t="shared" si="6"/>
        <v>9.5468126085973957</v>
      </c>
      <c r="AD27">
        <f t="shared" si="7"/>
        <v>0</v>
      </c>
      <c r="AF27" s="8">
        <f t="shared" si="0"/>
        <v>1.0450750927778334</v>
      </c>
      <c r="AG27" s="8">
        <f t="shared" si="1"/>
        <v>1.0129526847359764</v>
      </c>
      <c r="AH27" s="8">
        <f t="shared" si="2"/>
        <v>0.98814372151923358</v>
      </c>
    </row>
    <row r="28" spans="2:34" x14ac:dyDescent="0.3">
      <c r="Z28">
        <v>15000</v>
      </c>
      <c r="AA28" s="8">
        <f t="shared" si="4"/>
        <v>0</v>
      </c>
      <c r="AB28">
        <f t="shared" si="5"/>
        <v>0</v>
      </c>
      <c r="AC28" s="8">
        <f t="shared" si="6"/>
        <v>9.6158054800843473</v>
      </c>
      <c r="AD28">
        <f t="shared" si="7"/>
        <v>0</v>
      </c>
      <c r="AF28" s="8">
        <f t="shared" si="0"/>
        <v>1.0484281463320992</v>
      </c>
      <c r="AG28" s="8">
        <f t="shared" si="1"/>
        <v>1.0151673559107075</v>
      </c>
      <c r="AH28" s="8">
        <f t="shared" si="2"/>
        <v>0.98990303974215088</v>
      </c>
    </row>
    <row r="29" spans="2:34" x14ac:dyDescent="0.3">
      <c r="Z29">
        <v>16000</v>
      </c>
      <c r="AA29" s="8">
        <f t="shared" si="4"/>
        <v>0</v>
      </c>
      <c r="AB29">
        <f t="shared" si="5"/>
        <v>0</v>
      </c>
      <c r="AC29" s="8">
        <f t="shared" si="6"/>
        <v>9.6803440012219184</v>
      </c>
      <c r="AD29">
        <f t="shared" si="7"/>
        <v>0</v>
      </c>
      <c r="AF29" s="8">
        <f t="shared" si="0"/>
        <v>1.0515647184593853</v>
      </c>
      <c r="AG29" s="8">
        <f t="shared" si="1"/>
        <v>1.0172390424392237</v>
      </c>
      <c r="AH29" s="8">
        <f t="shared" si="2"/>
        <v>0.99154877203115888</v>
      </c>
    </row>
    <row r="30" spans="2:34" x14ac:dyDescent="0.3">
      <c r="Z30">
        <v>17000</v>
      </c>
      <c r="AA30" s="8">
        <f t="shared" si="4"/>
        <v>0</v>
      </c>
      <c r="AB30">
        <f t="shared" si="5"/>
        <v>0</v>
      </c>
      <c r="AC30" s="8">
        <f t="shared" si="6"/>
        <v>9.7409686230383539</v>
      </c>
      <c r="AD30">
        <f t="shared" si="7"/>
        <v>0</v>
      </c>
      <c r="AF30" s="8">
        <f t="shared" si="0"/>
        <v>1.054511075079664</v>
      </c>
      <c r="AG30" s="8">
        <f t="shared" si="1"/>
        <v>1.0191850927995312</v>
      </c>
      <c r="AH30" s="8">
        <f t="shared" si="2"/>
        <v>0.99309469988747801</v>
      </c>
    </row>
    <row r="31" spans="2:34" x14ac:dyDescent="0.3">
      <c r="Z31">
        <v>18000</v>
      </c>
      <c r="AA31" s="8">
        <f t="shared" si="4"/>
        <v>0</v>
      </c>
      <c r="AB31">
        <f t="shared" si="5"/>
        <v>0</v>
      </c>
      <c r="AC31" s="8">
        <f t="shared" si="6"/>
        <v>9.7981270368783022</v>
      </c>
      <c r="AD31">
        <f t="shared" si="7"/>
        <v>0</v>
      </c>
      <c r="AF31" s="8">
        <f t="shared" si="0"/>
        <v>1.0572889739922853</v>
      </c>
      <c r="AG31" s="8">
        <f t="shared" si="1"/>
        <v>1.0210198778837936</v>
      </c>
      <c r="AH31" s="8">
        <f t="shared" si="2"/>
        <v>0.99455223944039672</v>
      </c>
    </row>
    <row r="32" spans="2:34" x14ac:dyDescent="0.3">
      <c r="Z32">
        <v>19000</v>
      </c>
      <c r="AA32" s="8">
        <f t="shared" si="4"/>
        <v>0</v>
      </c>
      <c r="AB32">
        <f t="shared" si="5"/>
        <v>0</v>
      </c>
      <c r="AC32" s="8">
        <f t="shared" si="6"/>
        <v>9.8521942581485771</v>
      </c>
      <c r="AD32">
        <f t="shared" si="7"/>
        <v>0</v>
      </c>
      <c r="AF32" s="8">
        <f t="shared" si="0"/>
        <v>1.0599166409460208</v>
      </c>
      <c r="AG32" s="8">
        <f t="shared" si="1"/>
        <v>1.0227554356865693</v>
      </c>
      <c r="AH32" s="8">
        <f t="shared" si="2"/>
        <v>0.99593095358278871</v>
      </c>
    </row>
    <row r="33" spans="26:34" x14ac:dyDescent="0.3">
      <c r="Z33">
        <v>20000</v>
      </c>
      <c r="AA33" s="8">
        <f t="shared" si="4"/>
        <v>0</v>
      </c>
      <c r="AB33">
        <f t="shared" si="5"/>
        <v>0</v>
      </c>
      <c r="AC33" s="8">
        <f t="shared" si="6"/>
        <v>9.9034875525361272</v>
      </c>
      <c r="AD33">
        <f t="shared" si="7"/>
        <v>0</v>
      </c>
      <c r="AF33" s="8">
        <f t="shared" si="0"/>
        <v>1.0624094950532557</v>
      </c>
      <c r="AG33" s="8">
        <f t="shared" si="1"/>
        <v>1.0244019504364097</v>
      </c>
      <c r="AH33" s="8">
        <f t="shared" si="2"/>
        <v>0.99723893258967133</v>
      </c>
    </row>
    <row r="34" spans="26:34" x14ac:dyDescent="0.3">
      <c r="Z34">
        <v>21000</v>
      </c>
      <c r="AA34" s="8">
        <f t="shared" si="4"/>
        <v>0</v>
      </c>
      <c r="AB34">
        <f t="shared" si="5"/>
        <v>0</v>
      </c>
      <c r="AC34" s="8">
        <f t="shared" si="6"/>
        <v>9.9522777167055594</v>
      </c>
      <c r="AD34">
        <f t="shared" si="7"/>
        <v>0</v>
      </c>
      <c r="AF34" s="8">
        <f t="shared" si="0"/>
        <v>1.06478069703189</v>
      </c>
      <c r="AG34" s="8">
        <f t="shared" si="1"/>
        <v>1.0259681147062485</v>
      </c>
      <c r="AH34" s="8">
        <f t="shared" si="2"/>
        <v>0.99848308177599177</v>
      </c>
    </row>
    <row r="35" spans="26:34" x14ac:dyDescent="0.3">
      <c r="Z35">
        <v>22000</v>
      </c>
      <c r="AA35" s="8">
        <f t="shared" si="4"/>
        <v>0</v>
      </c>
      <c r="AB35">
        <f t="shared" si="5"/>
        <v>0</v>
      </c>
      <c r="AC35" s="8">
        <f t="shared" si="6"/>
        <v>9.9987977323404529</v>
      </c>
      <c r="AD35">
        <f t="shared" si="7"/>
        <v>0</v>
      </c>
      <c r="AF35" s="8">
        <f t="shared" si="0"/>
        <v>1.0670415697917459</v>
      </c>
      <c r="AG35" s="8">
        <f t="shared" si="1"/>
        <v>1.0274614072081285</v>
      </c>
      <c r="AH35" s="8">
        <f t="shared" si="2"/>
        <v>0.99966934217468162</v>
      </c>
    </row>
    <row r="36" spans="26:34" x14ac:dyDescent="0.3">
      <c r="Z36">
        <v>23000</v>
      </c>
      <c r="AA36" s="8">
        <f t="shared" si="4"/>
        <v>0</v>
      </c>
      <c r="AB36">
        <f t="shared" si="5"/>
        <v>0</v>
      </c>
      <c r="AC36" s="8">
        <f t="shared" si="6"/>
        <v>10.043249494911286</v>
      </c>
      <c r="AD36">
        <f t="shared" si="7"/>
        <v>0</v>
      </c>
      <c r="AF36" s="8">
        <f t="shared" si="0"/>
        <v>1.0692019254526883</v>
      </c>
      <c r="AG36" s="8">
        <f t="shared" si="1"/>
        <v>1.0288883087866523</v>
      </c>
      <c r="AH36" s="8">
        <f t="shared" si="2"/>
        <v>1.0008028621202378</v>
      </c>
    </row>
    <row r="37" spans="26:34" x14ac:dyDescent="0.3">
      <c r="Z37">
        <v>24000</v>
      </c>
      <c r="AA37" s="8">
        <f t="shared" si="4"/>
        <v>0</v>
      </c>
      <c r="AB37">
        <f t="shared" si="5"/>
        <v>0</v>
      </c>
      <c r="AC37" s="8">
        <f t="shared" si="6"/>
        <v>10.085809109330082</v>
      </c>
      <c r="AD37">
        <f t="shared" si="7"/>
        <v>0</v>
      </c>
      <c r="AF37" s="8">
        <f t="shared" si="0"/>
        <v>1.0712703227134419</v>
      </c>
      <c r="AG37" s="8">
        <f t="shared" si="1"/>
        <v>1.0302544724094957</v>
      </c>
      <c r="AH37" s="8">
        <f t="shared" si="2"/>
        <v>1.0018881322879172</v>
      </c>
    </row>
    <row r="38" spans="26:34" x14ac:dyDescent="0.3">
      <c r="Z38">
        <v>25000</v>
      </c>
      <c r="AA38" s="8">
        <f t="shared" si="4"/>
        <v>0</v>
      </c>
      <c r="AB38">
        <f t="shared" si="5"/>
        <v>0</v>
      </c>
      <c r="AC38" s="8">
        <f t="shared" si="6"/>
        <v>10.126631103850338</v>
      </c>
      <c r="AD38">
        <f t="shared" si="7"/>
        <v>0</v>
      </c>
      <c r="AF38" s="8">
        <f t="shared" si="0"/>
        <v>1.0732542716471263</v>
      </c>
      <c r="AG38" s="8">
        <f t="shared" si="1"/>
        <v>1.0315648584335957</v>
      </c>
      <c r="AH38" s="8">
        <f t="shared" si="2"/>
        <v>1.0029290931481836</v>
      </c>
    </row>
    <row r="39" spans="26:34" x14ac:dyDescent="0.3">
      <c r="Z39">
        <v>26000</v>
      </c>
      <c r="AA39" s="8">
        <f t="shared" si="4"/>
        <v>0</v>
      </c>
      <c r="AB39">
        <f t="shared" si="5"/>
        <v>0</v>
      </c>
      <c r="AC39" s="8">
        <f t="shared" si="6"/>
        <v>10.165851817003619</v>
      </c>
      <c r="AD39">
        <f t="shared" si="7"/>
        <v>0</v>
      </c>
      <c r="AF39" s="8">
        <f t="shared" si="0"/>
        <v>1.0751603983063758</v>
      </c>
      <c r="AG39" s="8">
        <f t="shared" si="1"/>
        <v>1.0328238433258161</v>
      </c>
      <c r="AH39" s="8">
        <f t="shared" si="2"/>
        <v>1.0039292213335922</v>
      </c>
    </row>
    <row r="40" spans="26:34" x14ac:dyDescent="0.3">
      <c r="Z40">
        <v>27000</v>
      </c>
      <c r="AA40" s="8">
        <f t="shared" si="4"/>
        <v>0</v>
      </c>
      <c r="AB40">
        <f t="shared" si="5"/>
        <v>0</v>
      </c>
      <c r="AC40" s="8">
        <f t="shared" si="6"/>
        <v>10.203592144986466</v>
      </c>
      <c r="AD40">
        <f t="shared" si="7"/>
        <v>0</v>
      </c>
      <c r="AF40" s="8">
        <f t="shared" si="0"/>
        <v>1.0769945782463421</v>
      </c>
      <c r="AG40" s="8">
        <f t="shared" si="1"/>
        <v>1.0340353078540656</v>
      </c>
      <c r="AH40" s="8">
        <f t="shared" si="2"/>
        <v>1.0048915996971548</v>
      </c>
    </row>
    <row r="41" spans="26:34" x14ac:dyDescent="0.3">
      <c r="Z41">
        <v>28000</v>
      </c>
      <c r="AA41" s="8">
        <f t="shared" si="4"/>
        <v>0</v>
      </c>
      <c r="AB41">
        <f t="shared" si="5"/>
        <v>0</v>
      </c>
      <c r="AC41" s="8">
        <f t="shared" si="6"/>
        <v>10.239959789157341</v>
      </c>
      <c r="AD41">
        <f t="shared" si="7"/>
        <v>0</v>
      </c>
      <c r="AF41" s="8">
        <f t="shared" si="0"/>
        <v>1.0787620457530467</v>
      </c>
      <c r="AG41" s="8">
        <f t="shared" si="1"/>
        <v>1.0352027092319507</v>
      </c>
      <c r="AH41" s="8">
        <f t="shared" si="2"/>
        <v>1.0058189746235122</v>
      </c>
    </row>
    <row r="42" spans="26:34" x14ac:dyDescent="0.3">
      <c r="Z42">
        <v>29000</v>
      </c>
      <c r="AA42" s="8">
        <f t="shared" si="4"/>
        <v>0</v>
      </c>
      <c r="AB42">
        <f t="shared" si="5"/>
        <v>0</v>
      </c>
      <c r="AC42" s="8">
        <f t="shared" si="6"/>
        <v>10.275051108968611</v>
      </c>
      <c r="AD42">
        <f t="shared" si="7"/>
        <v>0</v>
      </c>
      <c r="AF42" s="8">
        <f t="shared" si="0"/>
        <v>1.0804674838958745</v>
      </c>
      <c r="AG42" s="8">
        <f t="shared" si="1"/>
        <v>1.0363291405978923</v>
      </c>
      <c r="AH42" s="8">
        <f t="shared" si="2"/>
        <v>1.0067138032786995</v>
      </c>
    </row>
    <row r="43" spans="26:34" x14ac:dyDescent="0.3">
      <c r="Z43">
        <v>30000</v>
      </c>
      <c r="AA43" s="8">
        <f t="shared" si="4"/>
        <v>0</v>
      </c>
      <c r="AB43">
        <f t="shared" si="5"/>
        <v>0</v>
      </c>
      <c r="AC43" s="8">
        <f t="shared" si="6"/>
        <v>10.308952660644293</v>
      </c>
      <c r="AD43">
        <f t="shared" si="7"/>
        <v>0</v>
      </c>
      <c r="AF43" s="8">
        <f t="shared" si="0"/>
        <v>1.0821150993073125</v>
      </c>
      <c r="AG43" s="8">
        <f t="shared" si="1"/>
        <v>1.0374173804066817</v>
      </c>
      <c r="AH43" s="8">
        <f t="shared" si="2"/>
        <v>1.0075782928464294</v>
      </c>
    </row>
  </sheetData>
  <mergeCells count="7">
    <mergeCell ref="D14:F14"/>
    <mergeCell ref="B16:B20"/>
    <mergeCell ref="B5:B6"/>
    <mergeCell ref="D5:I5"/>
    <mergeCell ref="D6:F6"/>
    <mergeCell ref="G6:I6"/>
    <mergeCell ref="B8:B12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철심의 기능</vt:lpstr>
      <vt:lpstr>전압 변화 추이</vt:lpstr>
      <vt:lpstr>전류 변화 추이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Hwajoon</dc:creator>
  <cp:lastModifiedBy>Hwa joon LEE</cp:lastModifiedBy>
  <cp:lastPrinted>2021-11-09T09:47:11Z</cp:lastPrinted>
  <dcterms:created xsi:type="dcterms:W3CDTF">2020-10-12T04:19:16Z</dcterms:created>
  <dcterms:modified xsi:type="dcterms:W3CDTF">2024-10-10T02:11:14Z</dcterms:modified>
</cp:coreProperties>
</file>